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s\OneDrive - Bosnalijek d.d\Desktop\"/>
    </mc:Choice>
  </mc:AlternateContent>
  <xr:revisionPtr revIDLastSave="0" documentId="13_ncr:1_{8E2E585F-3A76-4509-BE6A-1CB7271E87B3}" xr6:coauthVersionLast="36" xr6:coauthVersionMax="36" xr10:uidLastSave="{00000000-0000-0000-0000-000000000000}"/>
  <bookViews>
    <workbookView xWindow="0" yWindow="0" windowWidth="28800" windowHeight="11208" activeTab="2" xr2:uid="{00000000-000D-0000-FFFF-FFFF00000000}"/>
  </bookViews>
  <sheets>
    <sheet name="OP" sheetId="5" r:id="rId1"/>
    <sheet name="BS" sheetId="1" r:id="rId2"/>
    <sheet name="BU" sheetId="2" r:id="rId3"/>
    <sheet name="GT dir" sheetId="6" r:id="rId4"/>
    <sheet name="GT ind " sheetId="3" r:id="rId5"/>
    <sheet name="PK" sheetId="7" r:id="rId6"/>
    <sheet name="ZB" sheetId="8" r:id="rId7"/>
  </sheets>
  <externalReferences>
    <externalReference r:id="rId8"/>
    <externalReference r:id="rId9"/>
  </externalReferences>
  <definedNames>
    <definedName name="BBB" localSheetId="2">#REF!</definedName>
    <definedName name="BBB" localSheetId="3">#REF!</definedName>
    <definedName name="BBB" localSheetId="4">#REF!</definedName>
    <definedName name="BBB" localSheetId="0">#REF!</definedName>
    <definedName name="BBB" localSheetId="5">#REF!</definedName>
    <definedName name="BBB" localSheetId="6">#REF!</definedName>
    <definedName name="BBB">#REF!</definedName>
    <definedName name="Firma">[1]UnosPod!$F$8</definedName>
    <definedName name="Grad" localSheetId="2">#REF!</definedName>
    <definedName name="Grad" localSheetId="3">#REF!</definedName>
    <definedName name="Grad" localSheetId="4">#REF!</definedName>
    <definedName name="Grad" localSheetId="0">#REF!</definedName>
    <definedName name="Grad" localSheetId="5">#REF!</definedName>
    <definedName name="Grad" localSheetId="6">#REF!</definedName>
    <definedName name="Grad">#REF!</definedName>
    <definedName name="Kanton" localSheetId="2">#REF!</definedName>
    <definedName name="Kanton" localSheetId="3">#REF!</definedName>
    <definedName name="Kanton" localSheetId="4">#REF!</definedName>
    <definedName name="Kanton" localSheetId="0">#REF!</definedName>
    <definedName name="Kanton" localSheetId="5">#REF!</definedName>
    <definedName name="Kanton" localSheetId="6">#REF!</definedName>
    <definedName name="Kanton">#REF!</definedName>
    <definedName name="OblikPreduzeca" localSheetId="2">#REF!</definedName>
    <definedName name="OblikPreduzeca" localSheetId="3">#REF!</definedName>
    <definedName name="OblikPreduzeca" localSheetId="4">#REF!</definedName>
    <definedName name="OblikPreduzeca" localSheetId="0">#REF!</definedName>
    <definedName name="OblikPreduzeca" localSheetId="5">#REF!</definedName>
    <definedName name="OblikPreduzeca" localSheetId="6">#REF!</definedName>
    <definedName name="OblikPreduzeca">#REF!</definedName>
    <definedName name="Opstina" localSheetId="2">#REF!</definedName>
    <definedName name="Opstina" localSheetId="3">#REF!</definedName>
    <definedName name="Opstina" localSheetId="4">#REF!</definedName>
    <definedName name="Opstina" localSheetId="0">#REF!</definedName>
    <definedName name="Opstina" localSheetId="5">#REF!</definedName>
    <definedName name="Opstina" localSheetId="6">#REF!</definedName>
    <definedName name="Opstina">#REF!</definedName>
    <definedName name="Sjedište">[1]UnosPod!$F$9</definedName>
    <definedName name="TipIzvjestaja" hidden="1">'[2]#Konverter'!$AF$2:$AF$33</definedName>
    <definedName name="Velicina" localSheetId="2">#REF!</definedName>
    <definedName name="Velicina" localSheetId="3">#REF!</definedName>
    <definedName name="Velicina" localSheetId="4">#REF!</definedName>
    <definedName name="Velicina" localSheetId="0">#REF!</definedName>
    <definedName name="Velicina" localSheetId="5">#REF!</definedName>
    <definedName name="Velicina" localSheetId="6">#REF!</definedName>
    <definedName name="Velicina">#REF!</definedName>
    <definedName name="VerzijaIzvjestaja" localSheetId="2">#REF!</definedName>
    <definedName name="VerzijaIzvjestaja" localSheetId="3">#REF!</definedName>
    <definedName name="VerzijaIzvjestaja" localSheetId="4">#REF!</definedName>
    <definedName name="VerzijaIzvjestaja" localSheetId="0">#REF!</definedName>
    <definedName name="VerzijaIzvjestaja" localSheetId="5">#REF!</definedName>
    <definedName name="VerzijaIzvjestaja" localSheetId="6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7" l="1"/>
  <c r="L53" i="7" l="1"/>
  <c r="N53" i="7" s="1"/>
  <c r="L52" i="7"/>
  <c r="N52" i="7" s="1"/>
  <c r="L51" i="7"/>
  <c r="N51" i="7" s="1"/>
  <c r="L50" i="7"/>
  <c r="N50" i="7" s="1"/>
  <c r="L49" i="7"/>
  <c r="N49" i="7" s="1"/>
  <c r="L48" i="7"/>
  <c r="N48" i="7" s="1"/>
  <c r="L47" i="7"/>
  <c r="N47" i="7" s="1"/>
  <c r="K46" i="7"/>
  <c r="L45" i="7"/>
  <c r="N45" i="7" s="1"/>
  <c r="N44" i="7"/>
  <c r="L43" i="7"/>
  <c r="N43" i="7" s="1"/>
  <c r="L41" i="7"/>
  <c r="N41" i="7" s="1"/>
  <c r="N40" i="7"/>
  <c r="L40" i="7"/>
  <c r="L39" i="7"/>
  <c r="N39" i="7" s="1"/>
  <c r="K38" i="7"/>
  <c r="K42" i="7" s="1"/>
  <c r="G38" i="7"/>
  <c r="G42" i="7" s="1"/>
  <c r="G54" i="7" s="1"/>
  <c r="F38" i="7"/>
  <c r="F42" i="7" s="1"/>
  <c r="F54" i="7" s="1"/>
  <c r="E38" i="7"/>
  <c r="E42" i="7" s="1"/>
  <c r="L37" i="7"/>
  <c r="N37" i="7" s="1"/>
  <c r="N36" i="7"/>
  <c r="L36" i="7"/>
  <c r="L35" i="7"/>
  <c r="N35" i="7" s="1"/>
  <c r="N34" i="7"/>
  <c r="L34" i="7"/>
  <c r="L33" i="7"/>
  <c r="N33" i="7" s="1"/>
  <c r="N32" i="7"/>
  <c r="L32" i="7"/>
  <c r="L31" i="7"/>
  <c r="N31" i="7" s="1"/>
  <c r="L30" i="7"/>
  <c r="N30" i="7" s="1"/>
  <c r="L29" i="7"/>
  <c r="N29" i="7" s="1"/>
  <c r="L28" i="7"/>
  <c r="N28" i="7" s="1"/>
  <c r="L27" i="7"/>
  <c r="N27" i="7" s="1"/>
  <c r="L26" i="7"/>
  <c r="N26" i="7" s="1"/>
  <c r="L25" i="7"/>
  <c r="N25" i="7" s="1"/>
  <c r="L24" i="7"/>
  <c r="N24" i="7" s="1"/>
  <c r="N23" i="7"/>
  <c r="L23" i="7"/>
  <c r="L22" i="7"/>
  <c r="N22" i="7" s="1"/>
  <c r="E54" i="7" l="1"/>
  <c r="L42" i="7"/>
  <c r="K54" i="7"/>
  <c r="L54" i="7" s="1"/>
  <c r="L46" i="7"/>
  <c r="N46" i="7" s="1"/>
  <c r="N42" i="7"/>
  <c r="L38" i="7"/>
  <c r="N38" i="7" s="1"/>
  <c r="N54" i="7" l="1"/>
  <c r="G74" i="2" l="1"/>
  <c r="H74" i="2"/>
  <c r="G120" i="2"/>
  <c r="H120" i="2"/>
  <c r="G117" i="1"/>
  <c r="G96" i="1"/>
  <c r="G89" i="1"/>
  <c r="G82" i="1"/>
  <c r="G65" i="1"/>
  <c r="G61" i="1"/>
  <c r="G53" i="1"/>
  <c r="G44" i="1"/>
  <c r="G41" i="1"/>
  <c r="H31" i="2"/>
  <c r="G31" i="2"/>
  <c r="G31" i="1"/>
  <c r="H25" i="1"/>
  <c r="G25" i="1"/>
  <c r="H18" i="1"/>
  <c r="G18" i="1"/>
  <c r="G128" i="2"/>
  <c r="G135" i="2" s="1"/>
  <c r="G138" i="2" s="1"/>
  <c r="H103" i="2"/>
  <c r="G103" i="2"/>
  <c r="H88" i="2"/>
  <c r="G88" i="2"/>
  <c r="H78" i="2"/>
  <c r="H69" i="2" s="1"/>
  <c r="G78" i="2"/>
  <c r="H63" i="2"/>
  <c r="G63" i="2"/>
  <c r="G46" i="2"/>
  <c r="H26" i="2"/>
  <c r="G26" i="2"/>
  <c r="H22" i="2"/>
  <c r="G22" i="2"/>
  <c r="G106" i="1"/>
  <c r="G17" i="2" l="1"/>
  <c r="G17" i="1"/>
  <c r="H30" i="2"/>
  <c r="G102" i="1"/>
  <c r="G104" i="1" s="1"/>
  <c r="H87" i="2"/>
  <c r="H125" i="2" s="1"/>
  <c r="G69" i="2"/>
  <c r="G30" i="2"/>
  <c r="H17" i="2"/>
  <c r="G116" i="1"/>
  <c r="G87" i="2"/>
  <c r="G52" i="1"/>
  <c r="G68" i="2" l="1"/>
  <c r="H68" i="2"/>
  <c r="G130" i="1"/>
  <c r="G131" i="1" s="1"/>
  <c r="G125" i="2"/>
  <c r="G76" i="1"/>
  <c r="G127" i="2" l="1"/>
  <c r="G136" i="2" s="1"/>
  <c r="G139" i="2" s="1"/>
  <c r="H127" i="2"/>
  <c r="G133" i="1"/>
  <c r="G78" i="1"/>
  <c r="H136" i="2" l="1"/>
  <c r="G156" i="2"/>
  <c r="H139" i="2" l="1"/>
  <c r="G161" i="2"/>
  <c r="H156" i="2" l="1"/>
  <c r="G164" i="2"/>
  <c r="H161" i="2" l="1"/>
  <c r="H164" i="2" l="1"/>
</calcChain>
</file>

<file path=xl/sharedStrings.xml><?xml version="1.0" encoding="utf-8"?>
<sst xmlns="http://schemas.openxmlformats.org/spreadsheetml/2006/main" count="1186" uniqueCount="634">
  <si>
    <t>Obrazac OEI-PD</t>
  </si>
  <si>
    <t>Tabela B</t>
  </si>
  <si>
    <t xml:space="preserve">Naziv emitenta: </t>
  </si>
  <si>
    <t>Bosnalijek dd</t>
  </si>
  <si>
    <t xml:space="preserve">Sjedište: </t>
  </si>
  <si>
    <t>Jukićeva 53, 71000 Sarajevo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</si>
  <si>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</si>
  <si>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</si>
  <si>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</si>
  <si>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</si>
  <si>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</si>
  <si>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 xml:space="preserve">  na dan 30.09.2024. godine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</si>
  <si>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</si>
  <si>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</si>
  <si>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</si>
  <si>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</si>
  <si>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</si>
  <si>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</si>
  <si>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</si>
  <si>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</si>
  <si>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</si>
  <si>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</si>
  <si>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</si>
  <si>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</si>
  <si>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</si>
  <si>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</si>
  <si>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</si>
  <si>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</si>
  <si>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</si>
  <si>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</si>
  <si>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</si>
  <si>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</si>
  <si>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</si>
  <si>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</si>
  <si>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</si>
  <si>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</si>
  <si>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</si>
  <si>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</si>
  <si>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</si>
  <si>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</si>
  <si>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</si>
  <si>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</si>
  <si>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</si>
  <si>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</si>
  <si>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</si>
  <si>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</si>
  <si>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</si>
  <si>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</si>
  <si>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</si>
  <si>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</si>
  <si>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</si>
  <si>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</si>
  <si>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</si>
  <si>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</si>
  <si>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</si>
  <si>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</si>
  <si>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</si>
  <si>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</si>
  <si>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</si>
  <si>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</si>
  <si>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</si>
  <si>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</si>
  <si>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</si>
  <si>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</si>
  <si>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</si>
  <si>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</si>
  <si>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</si>
  <si>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</si>
  <si>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</si>
  <si>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</si>
  <si>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</si>
  <si>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</si>
  <si>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</si>
  <si>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</si>
  <si>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</si>
  <si>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</si>
  <si>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</si>
  <si>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</si>
  <si>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</si>
  <si>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</si>
  <si>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</si>
  <si>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</si>
  <si>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</si>
  <si>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</si>
  <si>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</si>
  <si>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</si>
  <si>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</si>
  <si>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</si>
  <si>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</si>
  <si>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</si>
  <si>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</si>
  <si>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</si>
  <si>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</si>
  <si>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</si>
  <si>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</si>
  <si>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</si>
  <si>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</si>
  <si>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</si>
  <si>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</si>
  <si>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</si>
  <si>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</si>
  <si>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</si>
  <si>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</si>
  <si>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</si>
  <si>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</si>
  <si>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</si>
  <si>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</si>
  <si>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</si>
  <si>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</si>
  <si>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</si>
  <si>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</si>
  <si>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</si>
  <si>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</si>
  <si>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</si>
  <si>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</si>
  <si>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</si>
  <si>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</si>
  <si>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</si>
  <si>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</si>
  <si>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</si>
  <si>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</si>
  <si>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</si>
  <si>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</si>
  <si>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</si>
  <si>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</si>
  <si>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</si>
  <si>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</si>
  <si>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</si>
  <si>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</si>
  <si>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</si>
  <si>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</si>
  <si>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</si>
  <si>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</si>
  <si>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</si>
  <si>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</si>
  <si>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</si>
  <si>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</si>
  <si>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</si>
  <si>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</si>
  <si>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</si>
  <si>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</si>
  <si>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</si>
  <si>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</si>
  <si>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</si>
  <si>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</si>
  <si>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</si>
  <si>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</si>
  <si>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</si>
  <si>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</si>
  <si>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</si>
  <si>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</si>
  <si>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</si>
  <si>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</si>
  <si>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</si>
  <si>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</si>
  <si>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</si>
  <si>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</si>
  <si>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</si>
  <si>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</si>
  <si>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</si>
  <si>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</si>
  <si>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</si>
  <si>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</si>
  <si>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</si>
  <si>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</si>
  <si>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</si>
  <si>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</si>
  <si>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</si>
  <si>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</si>
  <si>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Direktor</t>
  </si>
  <si>
    <t>Dana 31.10.2024.</t>
  </si>
  <si>
    <t>M.P.</t>
  </si>
  <si>
    <t>v.d. Adnan Hadžić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</si>
  <si>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</si>
  <si>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</si>
  <si>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</si>
  <si>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</si>
  <si>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</si>
  <si>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</si>
  <si>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</si>
  <si>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 xml:space="preserve">  za period od 01.01. do 30.09.2024. godine</t>
  </si>
  <si>
    <t>01.01. do 30.09.
tekuće godine</t>
  </si>
  <si>
    <t>01.01. do 30.09.
prethodne godine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</si>
  <si>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</si>
  <si>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</si>
  <si>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</si>
  <si>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</si>
  <si>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</si>
  <si>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</si>
  <si>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</si>
  <si>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</si>
  <si>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</si>
  <si>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</si>
  <si>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</si>
  <si>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</si>
  <si>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</si>
  <si>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</si>
  <si>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</si>
  <si>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</si>
  <si>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</si>
  <si>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</si>
  <si>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</si>
  <si>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</si>
  <si>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</si>
  <si>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</si>
  <si>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</si>
  <si>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</si>
  <si>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</si>
  <si>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</si>
  <si>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</si>
  <si>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</si>
  <si>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</si>
  <si>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</si>
  <si>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</si>
  <si>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</si>
  <si>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</si>
  <si>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</si>
  <si>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</si>
  <si>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</si>
  <si>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</si>
  <si>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</si>
  <si>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</si>
  <si>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</si>
  <si>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</si>
  <si>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</si>
  <si>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</si>
  <si>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</si>
  <si>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</si>
  <si>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</si>
  <si>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</si>
  <si>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</si>
  <si>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</si>
  <si>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</si>
  <si>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</si>
  <si>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</si>
  <si>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</si>
  <si>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</si>
  <si>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</si>
  <si>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</si>
  <si>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</si>
  <si>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</si>
  <si>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</si>
  <si>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</si>
  <si>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</si>
  <si>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</si>
  <si>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</si>
  <si>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</si>
  <si>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</si>
  <si>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</si>
  <si>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</si>
  <si>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</si>
  <si>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</si>
  <si>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</si>
  <si>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</si>
  <si>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</si>
  <si>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</si>
  <si>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</si>
  <si>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</si>
  <si>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</si>
  <si>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</si>
  <si>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</si>
  <si>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</si>
  <si>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</si>
  <si>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</si>
  <si>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</si>
  <si>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</si>
  <si>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</si>
  <si>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</si>
  <si>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</si>
  <si>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</si>
  <si>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</si>
  <si>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</si>
  <si>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</si>
  <si>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</si>
  <si>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</si>
  <si>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</si>
  <si>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</si>
  <si>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</si>
  <si>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</si>
  <si>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</si>
  <si>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</si>
  <si>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</si>
  <si>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</si>
  <si>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</si>
  <si>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</si>
  <si>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</si>
  <si>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</si>
  <si>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</si>
  <si>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</si>
  <si>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</si>
  <si>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</si>
  <si>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</si>
  <si>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</si>
  <si>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</si>
  <si>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</si>
  <si>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</si>
  <si>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</si>
  <si>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</si>
  <si>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</si>
  <si>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</si>
  <si>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</si>
  <si>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</si>
  <si>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</si>
  <si>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</si>
  <si>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</si>
  <si>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</si>
  <si>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</si>
  <si>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</si>
  <si>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</si>
  <si>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</si>
  <si>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</si>
  <si>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</si>
  <si>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</si>
  <si>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</si>
  <si>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</si>
  <si>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</si>
  <si>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</si>
  <si>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</si>
  <si>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</si>
  <si>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</si>
  <si>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</si>
  <si>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</si>
  <si>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</si>
  <si>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</si>
  <si>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</si>
  <si>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</si>
  <si>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</si>
  <si>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</si>
  <si>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</si>
  <si>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</si>
  <si>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</si>
  <si>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</si>
  <si>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</si>
  <si>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</si>
  <si>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</si>
  <si>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</si>
  <si>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</si>
  <si>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</si>
  <si>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</si>
  <si>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</si>
  <si>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</si>
  <si>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</si>
  <si>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</si>
  <si>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</si>
  <si>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</si>
  <si>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</si>
  <si>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</si>
  <si>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</si>
  <si>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</si>
  <si>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</si>
  <si>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</si>
  <si>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</si>
  <si>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E</t>
  </si>
  <si>
    <t>IZVJEŠTAJ O TOKOVIMA GOTOVINE
(IZVJEŠTAJ O GOTOVINSKIM TOKOVIMA)
(Indirektna metoda)</t>
  </si>
  <si>
    <t xml:space="preserve">  za period od 01.01 do 30.09.2024. godine</t>
  </si>
  <si>
    <t>Oznaka           ( + ) / ( - )</t>
  </si>
  <si>
    <t xml:space="preserve">Oznaka za AOP </t>
  </si>
  <si>
    <t>01.01. do 30.09. tekuće godine</t>
  </si>
  <si>
    <t>GOTOVINSKI TOKOVI IZ POSLOVNIH AKTIVNOSTI</t>
  </si>
  <si>
    <t>Dobit/(gubitak) prije oporezivanja</t>
  </si>
  <si>
    <t>( + ) ( - )</t>
  </si>
  <si>
    <t>Usklađenja:</t>
  </si>
  <si>
    <t>1.2.1.</t>
  </si>
  <si>
    <t>Amortizacija</t>
  </si>
  <si>
    <t>( + )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</si>
  <si>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</si>
  <si>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</si>
  <si>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</si>
  <si>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</si>
  <si>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</si>
  <si>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</si>
  <si>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</si>
  <si>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</si>
  <si>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</si>
  <si>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</si>
  <si>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</si>
  <si>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</si>
  <si>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</si>
  <si>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</si>
  <si>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</si>
  <si>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</si>
  <si>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</si>
  <si>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</si>
  <si>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</si>
  <si>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</si>
  <si>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</si>
  <si>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</si>
  <si>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</si>
  <si>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</si>
  <si>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</si>
  <si>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</si>
  <si>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</si>
  <si>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</si>
  <si>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</si>
  <si>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</si>
  <si>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</si>
  <si>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</si>
  <si>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</si>
  <si>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</si>
  <si>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( - )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</si>
  <si>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</si>
  <si>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</si>
  <si>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</si>
  <si>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</si>
  <si>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</si>
  <si>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</si>
  <si>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</si>
  <si>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</si>
  <si>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</si>
  <si>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</si>
  <si>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</si>
  <si>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</si>
  <si>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</si>
  <si>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</si>
  <si>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</si>
  <si>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</si>
  <si>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</si>
  <si>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</si>
  <si>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</si>
  <si>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</si>
  <si>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</si>
  <si>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</si>
  <si>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</si>
  <si>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</si>
  <si>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</si>
  <si>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</si>
  <si>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</si>
  <si>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</si>
  <si>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</si>
  <si>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</si>
  <si>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</si>
  <si>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</si>
  <si>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</si>
  <si>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 xml:space="preserve">Odlivi po osnovu kupovine nematerijalne imovine 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</si>
  <si>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</si>
  <si>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</si>
  <si>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</si>
  <si>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</si>
  <si>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</si>
  <si>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</si>
  <si>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</si>
  <si>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</si>
  <si>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</si>
  <si>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</si>
  <si>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</si>
  <si>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</si>
  <si>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</si>
  <si>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</si>
  <si>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</si>
  <si>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</si>
  <si>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</si>
  <si>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</si>
  <si>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</si>
  <si>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</si>
  <si>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</si>
  <si>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</si>
  <si>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</si>
  <si>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</si>
  <si>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</si>
  <si>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</si>
  <si>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</si>
  <si>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</si>
  <si>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</si>
  <si>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</si>
  <si>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</si>
  <si>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</si>
  <si>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</si>
  <si>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</si>
  <si>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</si>
  <si>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</si>
  <si>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</si>
  <si>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</si>
  <si>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</si>
  <si>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</si>
  <si>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</si>
  <si>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</si>
  <si>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</si>
  <si>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</si>
  <si>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
(535 do 563)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</si>
  <si>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</si>
  <si>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</si>
  <si>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</si>
  <si>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</si>
  <si>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</si>
  <si>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</si>
  <si>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</si>
  <si>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</si>
  <si>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</si>
  <si>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</si>
  <si>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</si>
  <si>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</si>
  <si>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</si>
  <si>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</si>
  <si>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</si>
  <si>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</si>
  <si>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</si>
  <si>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</si>
  <si>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</si>
  <si>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</si>
  <si>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</si>
  <si>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</si>
  <si>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</si>
  <si>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</si>
  <si>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
(565 do 577)</t>
  </si>
  <si>
    <t>NETO POVEĆANJE / (SMANJENJE) GOTOVINE I 
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</si>
  <si>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</si>
  <si>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</si>
  <si>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</si>
  <si>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v.d. Direktor</t>
  </si>
  <si>
    <t>Adnan Hadžić</t>
  </si>
  <si>
    <t>OPĆI PODACI</t>
  </si>
  <si>
    <t>od 01.01. do 30.09.2024. godine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</si>
  <si>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</si>
  <si>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</si>
  <si>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</si>
  <si>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</si>
  <si>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</si>
  <si>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</si>
  <si>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</si>
  <si>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</si>
  <si>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</si>
  <si>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</si>
  <si>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</si>
  <si>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</si>
  <si>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</si>
  <si>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</si>
  <si>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</si>
  <si>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</si>
  <si>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</si>
  <si>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</si>
  <si>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</si>
  <si>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</si>
  <si>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</si>
  <si>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</si>
  <si>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</si>
  <si>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</si>
  <si>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 xml:space="preserve">  Mirzet Ribić                                                                               Edis Boloban                                                                     Izedin Kurtović</t>
  </si>
  <si>
    <t>2. INFORMACIJE O NADZORNOM ODBORU I UPRAVI EMITENTA</t>
  </si>
  <si>
    <t>Ime i prezime predsjednika i članova nadzornog odbora emitenta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</si>
  <si>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Rijad Hasić - član</t>
  </si>
  <si>
    <t>Imena i prezimena, funkcije članova uprave emitenta</t>
  </si>
  <si>
    <t xml:space="preserve">Adnan Hadžić - v.d. Direktor Društva;                                 Mirela Spahić - Izvršni direktor za operacije;              Mirza Kasum - v.d. Izvršni direktor za finansije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</si>
  <si>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</si>
  <si>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Adnan Hadžić  v.d. Direktor društva - 23.000 i 23.000;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</si>
  <si>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</si>
  <si>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</si>
  <si>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</si>
  <si>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</si>
  <si>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</si>
  <si>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 xml:space="preserve">KBC Euro Credit Capital (MLT) - 23,67%                          AS Holding doo – 19,02%   
UniCredit bank dd - 13,50%                                                   The Economic and Social Development Fund - 7,60% 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</si>
  <si>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</si>
  <si>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</si>
  <si>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</si>
  <si>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</si>
  <si>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</si>
  <si>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</si>
  <si>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</si>
  <si>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</si>
  <si>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</si>
  <si>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</si>
  <si>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</si>
  <si>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</si>
  <si>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</si>
  <si>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U Sarajevu, 31.10.2024. godine</t>
  </si>
  <si>
    <t>Direktor emitenta:</t>
  </si>
  <si>
    <t>Isplaćena dividenda u periodu od 01.01. do 30.09.2024. godine iznosi  7.459.487,51 KM</t>
  </si>
  <si>
    <t>v.d.Adnan Hadžić</t>
  </si>
  <si>
    <t>Dana 31.07.2024</t>
  </si>
  <si>
    <t>NETO POVEĆANJE / (SMANJENJE) GOTOVINE I GOTOVINSKIH EKVIVALENATA (A+B+C)</t>
  </si>
  <si>
    <t>Neto gotovinski tok koji je generisan/(korišten) u finansijskim aktivnostima (439 do 451)</t>
  </si>
  <si>
    <t>Neto gotovinski tok koji je generisan/(korišten) u ulagačkim aktivnostima (409 do 437)</t>
  </si>
  <si>
    <t>Odlivi po osnovu kupovine nematerijalne imovine</t>
  </si>
  <si>
    <t>Neto gotovinski tok koji je generisan/(korišten) u poslovnim aktivnostima (401 do 407)</t>
  </si>
  <si>
    <t>Ostali odlivi iz poslovnih aktivnosti</t>
  </si>
  <si>
    <t>Ostali prilivi iz poslovnih aktivnosti</t>
  </si>
  <si>
    <t>Odlivi po osnovu plaćanja poreza na dobit</t>
  </si>
  <si>
    <t>Odlivi po osnovu ostalih troškova, nastalih po osnovu poslovnih aktivnosti</t>
  </si>
  <si>
    <t>Odlivi po osnovu plaćanja dobavljačima, po osnovu poslovnih aktivnosti</t>
  </si>
  <si>
    <t>Odlivi po osnovu plaćanja zaposlenima</t>
  </si>
  <si>
    <t>Prilivi od kupaca</t>
  </si>
  <si>
    <t xml:space="preserve"> </t>
  </si>
  <si>
    <t>____ do ____ prethodne godine</t>
  </si>
  <si>
    <t>____ do ____
tekuće godine</t>
  </si>
  <si>
    <t xml:space="preserve">  za period od 01.01. do 30.06.2024. godine</t>
  </si>
  <si>
    <t>IZVJEŠTAJ O TOKOVIMA GOTOVINE
(IZVJEŠTAJ O GOTOVINSKIM TOKOVIMA)
(Direktna metoda)</t>
  </si>
  <si>
    <t>Tabela D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</si>
  <si>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</si>
  <si>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</si>
  <si>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</si>
  <si>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</si>
  <si>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</si>
  <si>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</si>
  <si>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</si>
  <si>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</si>
  <si>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</si>
  <si>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</si>
  <si>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</si>
  <si>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</si>
  <si>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</si>
  <si>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</si>
  <si>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</si>
  <si>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1. Stanje na kraju perioda na dan 31.12.2022. godine</t>
  </si>
  <si>
    <t>2. Efekti retroaktivne primjene promjene računovodstvenih politika</t>
  </si>
  <si>
    <t>3. Efekti retroaktivnog prepravljanja iznosa priznatih u skladu sa MRS 8</t>
  </si>
  <si>
    <r>
      <t>4. Ponovo iskazano stanje na početku perioda 01.01.2023. godine</t>
    </r>
    <r>
      <rPr>
        <i/>
        <sz val="10"/>
        <rFont val="Times New Roman"/>
        <family val="1"/>
        <charset val="238"/>
      </rPr>
      <t xml:space="preserve"> (901±902±903)</t>
    </r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</si>
  <si>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</si>
  <si>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</si>
  <si>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</si>
  <si>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</si>
  <si>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</si>
  <si>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</si>
  <si>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</si>
  <si>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</si>
  <si>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r>
      <t xml:space="preserve">13. Stanje na kraju perioda na dan 31.12.2023.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</si>
  <si>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t>14. Efekti retroaktivne primjene promjene u računovodstvenih politika</t>
  </si>
  <si>
    <t xml:space="preserve">15. Efekti retroaktivnog prepravljanja iznosa priznatih u skladu sa MRS 8 </t>
  </si>
  <si>
    <r>
      <t>16. Ponovo iskazano stanje na početku perioda 01.01.2024. godine</t>
    </r>
    <r>
      <rPr>
        <i/>
        <sz val="10"/>
        <rFont val="Times New Roman"/>
        <family val="1"/>
        <charset val="238"/>
      </rPr>
      <t xml:space="preserve"> (913±914±915)</t>
    </r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</si>
  <si>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</si>
  <si>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</si>
  <si>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</si>
  <si>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</si>
  <si>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</si>
  <si>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</si>
  <si>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</si>
  <si>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</si>
  <si>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v.d. direktor</t>
  </si>
  <si>
    <t>Dana 31.07.2024.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</si>
  <si>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</si>
  <si>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</si>
  <si>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</si>
  <si>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</si>
  <si>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</si>
  <si>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za period koji se završava na dan 30.09.2024. godine</t>
  </si>
  <si>
    <r>
      <t xml:space="preserve">25. Stanje na kraju perioda na dan 30.09.2024.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</si>
</sst>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  <family val="2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RO_Dutch"/>
    </font>
    <font>
      <b/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1" fillId="0" borderId="0"/>
  </cellStyleXfs>
  <cellXfs count="26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2" applyFont="1"/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2" applyFont="1"/>
    <xf numFmtId="0" fontId="2" fillId="0" borderId="1" xfId="2" applyFont="1" applyBorder="1"/>
    <xf numFmtId="0" fontId="2" fillId="0" borderId="0" xfId="2" applyFont="1" applyAlignment="1">
      <alignment horizontal="center"/>
    </xf>
    <xf numFmtId="49" fontId="5" fillId="0" borderId="8" xfId="2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49" fontId="7" fillId="0" borderId="9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top" wrapText="1"/>
    </xf>
    <xf numFmtId="164" fontId="8" fillId="0" borderId="1" xfId="3" applyNumberFormat="1" applyFont="1" applyFill="1" applyBorder="1" applyAlignment="1">
      <alignment vertical="center"/>
    </xf>
    <xf numFmtId="49" fontId="5" fillId="0" borderId="9" xfId="2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left" vertical="top" wrapText="1"/>
    </xf>
    <xf numFmtId="164" fontId="9" fillId="0" borderId="1" xfId="3" applyNumberFormat="1" applyFont="1" applyFill="1" applyBorder="1" applyAlignment="1">
      <alignment vertical="center"/>
    </xf>
    <xf numFmtId="164" fontId="2" fillId="0" borderId="0" xfId="2" applyNumberFormat="1" applyFont="1"/>
    <xf numFmtId="0" fontId="7" fillId="0" borderId="9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 indent="1"/>
    </xf>
    <xf numFmtId="0" fontId="5" fillId="0" borderId="9" xfId="2" applyFont="1" applyBorder="1" applyAlignment="1">
      <alignment horizontal="left" vertical="top"/>
    </xf>
    <xf numFmtId="49" fontId="5" fillId="3" borderId="8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vertical="top" wrapText="1"/>
    </xf>
    <xf numFmtId="0" fontId="7" fillId="3" borderId="9" xfId="2" applyFont="1" applyFill="1" applyBorder="1" applyAlignment="1">
      <alignment horizontal="center" vertical="top" wrapText="1"/>
    </xf>
    <xf numFmtId="0" fontId="2" fillId="0" borderId="9" xfId="2" applyFont="1" applyBorder="1" applyAlignment="1">
      <alignment vertical="top" wrapText="1"/>
    </xf>
    <xf numFmtId="0" fontId="7" fillId="0" borderId="9" xfId="2" applyFont="1" applyBorder="1" applyAlignment="1">
      <alignment horizontal="center" vertical="top" wrapText="1"/>
    </xf>
    <xf numFmtId="49" fontId="7" fillId="0" borderId="9" xfId="2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top" wrapText="1" indent="1"/>
    </xf>
    <xf numFmtId="0" fontId="7" fillId="0" borderId="9" xfId="2" applyFont="1" applyFill="1" applyBorder="1" applyAlignment="1">
      <alignment horizontal="center" vertical="top" wrapText="1"/>
    </xf>
    <xf numFmtId="0" fontId="2" fillId="0" borderId="0" xfId="2" applyFont="1" applyFill="1"/>
    <xf numFmtId="0" fontId="5" fillId="0" borderId="9" xfId="2" applyFont="1" applyBorder="1" applyAlignment="1">
      <alignment vertical="top" wrapText="1"/>
    </xf>
    <xf numFmtId="0" fontId="7" fillId="0" borderId="9" xfId="2" applyFont="1" applyBorder="1" applyAlignment="1">
      <alignment vertical="top" wrapText="1"/>
    </xf>
    <xf numFmtId="49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left" vertical="top" wrapText="1" indent="1"/>
    </xf>
    <xf numFmtId="0" fontId="2" fillId="0" borderId="9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center" wrapText="1"/>
    </xf>
    <xf numFmtId="0" fontId="7" fillId="0" borderId="9" xfId="2" applyFont="1" applyFill="1" applyBorder="1" applyAlignment="1">
      <alignment vertical="top" wrapText="1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3" fillId="0" borderId="12" xfId="1" applyFont="1" applyBorder="1" applyAlignment="1">
      <alignment horizontal="right"/>
    </xf>
    <xf numFmtId="0" fontId="2" fillId="0" borderId="2" xfId="2" applyFont="1" applyBorder="1"/>
    <xf numFmtId="4" fontId="2" fillId="0" borderId="3" xfId="2" applyNumberFormat="1" applyFont="1" applyBorder="1" applyAlignment="1">
      <alignment wrapText="1"/>
    </xf>
    <xf numFmtId="4" fontId="2" fillId="0" borderId="4" xfId="2" applyNumberFormat="1" applyFont="1" applyBorder="1" applyAlignment="1">
      <alignment wrapText="1"/>
    </xf>
    <xf numFmtId="0" fontId="2" fillId="0" borderId="13" xfId="2" applyFont="1" applyBorder="1"/>
    <xf numFmtId="4" fontId="2" fillId="0" borderId="0" xfId="2" applyNumberFormat="1" applyFont="1" applyAlignment="1">
      <alignment wrapText="1"/>
    </xf>
    <xf numFmtId="4" fontId="2" fillId="0" borderId="14" xfId="2" applyNumberFormat="1" applyFont="1" applyBorder="1" applyAlignment="1">
      <alignment wrapText="1"/>
    </xf>
    <xf numFmtId="0" fontId="2" fillId="0" borderId="15" xfId="2" applyFont="1" applyBorder="1"/>
    <xf numFmtId="4" fontId="2" fillId="0" borderId="16" xfId="2" applyNumberFormat="1" applyFont="1" applyBorder="1" applyAlignment="1">
      <alignment wrapText="1"/>
    </xf>
    <xf numFmtId="4" fontId="2" fillId="0" borderId="17" xfId="2" applyNumberFormat="1" applyFont="1" applyBorder="1" applyAlignment="1">
      <alignment wrapText="1"/>
    </xf>
    <xf numFmtId="49" fontId="3" fillId="4" borderId="2" xfId="2" applyNumberFormat="1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vertical="top" wrapText="1"/>
    </xf>
    <xf numFmtId="0" fontId="7" fillId="0" borderId="8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vertical="top" wrapText="1"/>
    </xf>
    <xf numFmtId="0" fontId="2" fillId="0" borderId="9" xfId="2" applyFont="1" applyFill="1" applyBorder="1" applyAlignment="1">
      <alignment horizontal="left" vertical="top" wrapText="1"/>
    </xf>
    <xf numFmtId="0" fontId="7" fillId="0" borderId="9" xfId="2" applyFont="1" applyFill="1" applyBorder="1" applyAlignment="1">
      <alignment horizontal="left" vertical="top" wrapText="1"/>
    </xf>
    <xf numFmtId="0" fontId="2" fillId="0" borderId="0" xfId="2" applyFont="1" applyFill="1" applyAlignment="1">
      <alignment horizontal="left" vertical="top" wrapText="1"/>
    </xf>
    <xf numFmtId="49" fontId="2" fillId="0" borderId="12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top" wrapText="1"/>
    </xf>
    <xf numFmtId="0" fontId="7" fillId="0" borderId="18" xfId="2" applyFont="1" applyFill="1" applyBorder="1" applyAlignment="1">
      <alignment horizontal="center" vertical="top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center" wrapText="1"/>
    </xf>
    <xf numFmtId="49" fontId="2" fillId="0" borderId="19" xfId="2" applyNumberFormat="1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left" vertical="top" wrapText="1"/>
    </xf>
    <xf numFmtId="0" fontId="7" fillId="0" borderId="20" xfId="2" applyFont="1" applyFill="1" applyBorder="1" applyAlignment="1">
      <alignment horizontal="center" vertical="top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vertical="top" wrapText="1"/>
    </xf>
    <xf numFmtId="49" fontId="5" fillId="0" borderId="9" xfId="2" applyNumberFormat="1" applyFont="1" applyFill="1" applyBorder="1" applyAlignment="1">
      <alignment wrapText="1"/>
    </xf>
    <xf numFmtId="0" fontId="5" fillId="0" borderId="8" xfId="2" applyFont="1" applyFill="1" applyBorder="1" applyAlignment="1">
      <alignment horizontal="left" vertical="top"/>
    </xf>
    <xf numFmtId="0" fontId="7" fillId="0" borderId="8" xfId="2" applyFont="1" applyFill="1" applyBorder="1" applyAlignment="1">
      <alignment horizontal="left" vertical="top"/>
    </xf>
    <xf numFmtId="49" fontId="3" fillId="4" borderId="1" xfId="2" applyNumberFormat="1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3" fontId="2" fillId="4" borderId="4" xfId="2" applyNumberFormat="1" applyFont="1" applyFill="1" applyBorder="1" applyAlignment="1">
      <alignment horizontal="center"/>
    </xf>
    <xf numFmtId="3" fontId="2" fillId="4" borderId="1" xfId="2" applyNumberFormat="1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/>
    </xf>
    <xf numFmtId="0" fontId="2" fillId="4" borderId="4" xfId="2" applyFont="1" applyFill="1" applyBorder="1" applyAlignment="1">
      <alignment horizontal="center"/>
    </xf>
    <xf numFmtId="0" fontId="3" fillId="0" borderId="1" xfId="2" applyFont="1" applyBorder="1" applyAlignment="1">
      <alignment horizontal="justify" vertical="top" wrapText="1"/>
    </xf>
    <xf numFmtId="0" fontId="2" fillId="0" borderId="1" xfId="2" applyFont="1" applyBorder="1" applyAlignment="1">
      <alignment horizontal="center" vertical="top" wrapText="1"/>
    </xf>
    <xf numFmtId="0" fontId="2" fillId="4" borderId="1" xfId="2" applyFont="1" applyFill="1" applyBorder="1" applyAlignment="1">
      <alignment horizontal="center" vertical="top" wrapText="1"/>
    </xf>
    <xf numFmtId="49" fontId="2" fillId="4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 indent="2"/>
    </xf>
    <xf numFmtId="0" fontId="2" fillId="4" borderId="19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2"/>
    </xf>
    <xf numFmtId="0" fontId="3" fillId="0" borderId="1" xfId="2" applyFont="1" applyBorder="1" applyAlignment="1">
      <alignment vertical="center" wrapText="1"/>
    </xf>
    <xf numFmtId="49" fontId="10" fillId="0" borderId="24" xfId="2" applyNumberFormat="1" applyFont="1" applyBorder="1" applyAlignment="1">
      <alignment wrapText="1"/>
    </xf>
    <xf numFmtId="49" fontId="10" fillId="0" borderId="24" xfId="2" applyNumberFormat="1" applyFont="1" applyBorder="1" applyAlignment="1">
      <alignment vertical="top" wrapText="1"/>
    </xf>
    <xf numFmtId="0" fontId="3" fillId="0" borderId="1" xfId="2" applyFont="1" applyBorder="1" applyAlignment="1">
      <alignment horizontal="righ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/>
    </xf>
    <xf numFmtId="164" fontId="16" fillId="0" borderId="0" xfId="3" applyNumberFormat="1" applyFont="1"/>
    <xf numFmtId="0" fontId="2" fillId="0" borderId="0" xfId="2" applyFont="1" applyAlignment="1">
      <alignment horizontal="center" vertical="center"/>
    </xf>
    <xf numFmtId="164" fontId="15" fillId="0" borderId="1" xfId="3" applyNumberFormat="1" applyFont="1" applyFill="1" applyBorder="1" applyAlignment="1">
      <alignment vertical="center"/>
    </xf>
    <xf numFmtId="37" fontId="13" fillId="0" borderId="0" xfId="4" applyNumberFormat="1" applyFont="1" applyFill="1" applyAlignment="1">
      <alignment vertical="top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16" fillId="0" borderId="0" xfId="2" applyFont="1"/>
    <xf numFmtId="0" fontId="17" fillId="0" borderId="0" xfId="1" applyFont="1"/>
    <xf numFmtId="0" fontId="16" fillId="0" borderId="0" xfId="1" applyFon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6" fillId="2" borderId="25" xfId="1" applyFont="1" applyFill="1" applyBorder="1" applyAlignment="1">
      <alignment horizontal="center" vertical="center"/>
    </xf>
    <xf numFmtId="0" fontId="16" fillId="0" borderId="26" xfId="2" applyFont="1" applyBorder="1" applyAlignment="1">
      <alignment horizontal="justify" vertical="top" wrapText="1"/>
    </xf>
    <xf numFmtId="0" fontId="17" fillId="0" borderId="26" xfId="1" applyFont="1" applyBorder="1"/>
    <xf numFmtId="0" fontId="16" fillId="0" borderId="27" xfId="1" applyFont="1" applyBorder="1" applyAlignment="1">
      <alignment horizontal="left" vertical="center"/>
    </xf>
    <xf numFmtId="0" fontId="17" fillId="0" borderId="27" xfId="1" applyFont="1" applyBorder="1"/>
    <xf numFmtId="0" fontId="17" fillId="0" borderId="27" xfId="1" applyFont="1" applyBorder="1" applyAlignment="1">
      <alignment horizontal="left" vertical="center"/>
    </xf>
    <xf numFmtId="0" fontId="17" fillId="0" borderId="27" xfId="1" applyFont="1" applyBorder="1" applyAlignment="1">
      <alignment horizont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7" xfId="2" applyFont="1" applyBorder="1"/>
    <xf numFmtId="0" fontId="17" fillId="0" borderId="28" xfId="1" applyFont="1" applyBorder="1" applyAlignment="1">
      <alignment horizontal="center" vertical="center" wrapText="1"/>
    </xf>
    <xf numFmtId="0" fontId="17" fillId="0" borderId="27" xfId="2" applyFont="1" applyBorder="1" applyAlignment="1">
      <alignment horizontal="justify" vertical="top" wrapText="1"/>
    </xf>
    <xf numFmtId="0" fontId="17" fillId="0" borderId="27" xfId="1" applyFont="1" applyBorder="1" applyAlignment="1">
      <alignment horizontal="center"/>
    </xf>
    <xf numFmtId="0" fontId="16" fillId="0" borderId="27" xfId="2" applyFont="1" applyBorder="1" applyAlignment="1">
      <alignment vertical="top" wrapText="1"/>
    </xf>
    <xf numFmtId="0" fontId="16" fillId="0" borderId="27" xfId="2" applyFont="1" applyBorder="1" applyAlignment="1">
      <alignment horizontal="justify" vertical="top" wrapText="1"/>
    </xf>
    <xf numFmtId="0" fontId="17" fillId="0" borderId="28" xfId="2" applyFont="1" applyBorder="1" applyAlignment="1">
      <alignment horizontal="justify" vertical="top" wrapText="1"/>
    </xf>
    <xf numFmtId="3" fontId="17" fillId="0" borderId="28" xfId="1" applyNumberFormat="1" applyFont="1" applyBorder="1" applyAlignment="1">
      <alignment horizontal="center"/>
    </xf>
    <xf numFmtId="0" fontId="17" fillId="0" borderId="28" xfId="1" applyFont="1" applyBorder="1"/>
    <xf numFmtId="49" fontId="17" fillId="0" borderId="28" xfId="1" applyNumberFormat="1" applyFont="1" applyBorder="1" applyAlignment="1">
      <alignment horizontal="center" vertical="center" wrapText="1"/>
    </xf>
    <xf numFmtId="0" fontId="17" fillId="0" borderId="19" xfId="2" applyFont="1" applyBorder="1" applyAlignment="1">
      <alignment horizontal="justify" vertical="top" wrapText="1"/>
    </xf>
    <xf numFmtId="0" fontId="17" fillId="0" borderId="19" xfId="1" applyFont="1" applyBorder="1"/>
    <xf numFmtId="0" fontId="16" fillId="0" borderId="29" xfId="1" applyFont="1" applyBorder="1"/>
    <xf numFmtId="0" fontId="17" fillId="0" borderId="29" xfId="1" applyFont="1" applyBorder="1"/>
    <xf numFmtId="0" fontId="3" fillId="4" borderId="1" xfId="2" applyFont="1" applyFill="1" applyBorder="1" applyAlignment="1">
      <alignment horizontal="left" vertical="top"/>
    </xf>
    <xf numFmtId="0" fontId="3" fillId="4" borderId="1" xfId="2" applyFont="1" applyFill="1" applyBorder="1" applyAlignment="1">
      <alignment horizontal="left" vertical="top" wrapText="1"/>
    </xf>
    <xf numFmtId="0" fontId="2" fillId="4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top" wrapText="1"/>
    </xf>
    <xf numFmtId="49" fontId="10" fillId="0" borderId="0" xfId="2" applyNumberFormat="1" applyFont="1" applyAlignment="1">
      <alignment wrapText="1"/>
    </xf>
    <xf numFmtId="49" fontId="2" fillId="4" borderId="0" xfId="2" applyNumberFormat="1" applyFont="1" applyFill="1" applyAlignment="1">
      <alignment horizontal="center" vertical="center" wrapText="1"/>
    </xf>
    <xf numFmtId="49" fontId="10" fillId="0" borderId="1" xfId="2" applyNumberFormat="1" applyFont="1" applyBorder="1" applyAlignment="1">
      <alignment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30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top" wrapText="1"/>
    </xf>
    <xf numFmtId="49" fontId="10" fillId="0" borderId="31" xfId="2" applyNumberFormat="1" applyFont="1" applyBorder="1" applyAlignment="1">
      <alignment vertical="top" wrapText="1"/>
    </xf>
    <xf numFmtId="49" fontId="2" fillId="4" borderId="12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top" wrapText="1"/>
    </xf>
    <xf numFmtId="0" fontId="3" fillId="0" borderId="1" xfId="2" applyFont="1" applyBorder="1" applyAlignment="1">
      <alignment vertical="top" wrapText="1"/>
    </xf>
    <xf numFmtId="0" fontId="2" fillId="4" borderId="2" xfId="2" applyFont="1" applyFill="1" applyBorder="1" applyAlignment="1">
      <alignment horizontal="center" wrapText="1"/>
    </xf>
    <xf numFmtId="0" fontId="3" fillId="4" borderId="12" xfId="2" applyFont="1" applyFill="1" applyBorder="1" applyAlignment="1">
      <alignment horizontal="center" vertical="center"/>
    </xf>
    <xf numFmtId="0" fontId="16" fillId="0" borderId="12" xfId="1" applyFont="1" applyBorder="1" applyAlignment="1">
      <alignment horizontal="right"/>
    </xf>
    <xf numFmtId="0" fontId="16" fillId="0" borderId="1" xfId="1" applyFont="1" applyBorder="1" applyAlignment="1">
      <alignment horizontal="right"/>
    </xf>
    <xf numFmtId="0" fontId="2" fillId="0" borderId="0" xfId="5" applyFont="1"/>
    <xf numFmtId="0" fontId="3" fillId="0" borderId="0" xfId="6" applyFont="1" applyAlignment="1">
      <alignment horizontal="right"/>
    </xf>
    <xf numFmtId="0" fontId="2" fillId="0" borderId="1" xfId="5" applyFont="1" applyBorder="1"/>
    <xf numFmtId="0" fontId="3" fillId="0" borderId="1" xfId="6" applyFont="1" applyBorder="1" applyAlignment="1">
      <alignment horizontal="right"/>
    </xf>
    <xf numFmtId="0" fontId="3" fillId="4" borderId="1" xfId="5" applyFont="1" applyFill="1" applyBorder="1" applyAlignment="1">
      <alignment horizontal="center" vertical="center" wrapText="1"/>
    </xf>
    <xf numFmtId="0" fontId="3" fillId="4" borderId="12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top" wrapText="1"/>
    </xf>
    <xf numFmtId="0" fontId="3" fillId="4" borderId="1" xfId="5" applyFont="1" applyFill="1" applyBorder="1" applyAlignment="1">
      <alignment horizontal="left" vertical="top" wrapText="1"/>
    </xf>
    <xf numFmtId="0" fontId="2" fillId="4" borderId="1" xfId="5" applyFont="1" applyFill="1" applyBorder="1" applyAlignment="1">
      <alignment horizontal="center" vertical="center" wrapText="1"/>
    </xf>
    <xf numFmtId="164" fontId="2" fillId="0" borderId="0" xfId="5" applyNumberFormat="1" applyFont="1"/>
    <xf numFmtId="0" fontId="2" fillId="4" borderId="1" xfId="5" applyFont="1" applyFill="1" applyBorder="1" applyAlignment="1">
      <alignment horizontal="left" vertical="top" wrapText="1"/>
    </xf>
    <xf numFmtId="0" fontId="3" fillId="0" borderId="1" xfId="5" applyFont="1" applyFill="1" applyBorder="1" applyAlignment="1">
      <alignment horizontal="left" vertical="top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0" xfId="5" applyFont="1" applyFill="1"/>
    <xf numFmtId="164" fontId="2" fillId="0" borderId="0" xfId="5" applyNumberFormat="1" applyFont="1" applyFill="1"/>
    <xf numFmtId="0" fontId="2" fillId="0" borderId="1" xfId="5" applyFont="1" applyFill="1" applyBorder="1" applyAlignment="1">
      <alignment horizontal="left" vertical="top" wrapText="1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center"/>
    </xf>
    <xf numFmtId="0" fontId="16" fillId="2" borderId="12" xfId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justify" vertical="top" wrapText="1"/>
    </xf>
    <xf numFmtId="0" fontId="17" fillId="0" borderId="1" xfId="1" applyFont="1" applyBorder="1"/>
    <xf numFmtId="0" fontId="16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right"/>
    </xf>
    <xf numFmtId="0" fontId="17" fillId="0" borderId="1" xfId="2" applyFont="1" applyBorder="1"/>
    <xf numFmtId="0" fontId="17" fillId="0" borderId="1" xfId="2" applyFont="1" applyBorder="1" applyAlignment="1">
      <alignment horizontal="justify" vertical="top" wrapText="1"/>
    </xf>
    <xf numFmtId="0" fontId="16" fillId="0" borderId="1" xfId="2" applyFont="1" applyBorder="1" applyAlignment="1">
      <alignment vertical="top" wrapText="1"/>
    </xf>
    <xf numFmtId="0" fontId="7" fillId="3" borderId="8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5" fillId="3" borderId="8" xfId="2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wrapText="1"/>
    </xf>
    <xf numFmtId="4" fontId="2" fillId="0" borderId="3" xfId="2" applyNumberFormat="1" applyFont="1" applyBorder="1" applyAlignment="1">
      <alignment horizontal="center" wrapText="1"/>
    </xf>
    <xf numFmtId="4" fontId="2" fillId="0" borderId="4" xfId="2" applyNumberFormat="1" applyFont="1" applyBorder="1" applyAlignment="1">
      <alignment horizontal="center" wrapText="1"/>
    </xf>
    <xf numFmtId="1" fontId="2" fillId="0" borderId="2" xfId="2" applyNumberFormat="1" applyFont="1" applyBorder="1" applyAlignment="1">
      <alignment horizontal="center" wrapText="1"/>
    </xf>
    <xf numFmtId="1" fontId="2" fillId="0" borderId="3" xfId="2" applyNumberFormat="1" applyFont="1" applyBorder="1" applyAlignment="1">
      <alignment horizontal="center" wrapText="1"/>
    </xf>
    <xf numFmtId="1" fontId="2" fillId="0" borderId="4" xfId="2" applyNumberFormat="1" applyFont="1" applyBorder="1" applyAlignment="1">
      <alignment horizontal="center" wrapText="1"/>
    </xf>
    <xf numFmtId="0" fontId="3" fillId="2" borderId="5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" fillId="0" borderId="10" xfId="2" applyFont="1" applyBorder="1"/>
    <xf numFmtId="0" fontId="2" fillId="0" borderId="11" xfId="2" applyFont="1" applyBorder="1"/>
    <xf numFmtId="0" fontId="7" fillId="0" borderId="8" xfId="2" applyFont="1" applyBorder="1" applyAlignment="1">
      <alignment horizontal="center" vertical="top" wrapText="1"/>
    </xf>
    <xf numFmtId="0" fontId="5" fillId="0" borderId="8" xfId="2" applyFont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2" fillId="0" borderId="10" xfId="2" applyFont="1" applyFill="1" applyBorder="1"/>
    <xf numFmtId="0" fontId="2" fillId="0" borderId="11" xfId="2" applyFont="1" applyFill="1" applyBorder="1"/>
    <xf numFmtId="0" fontId="7" fillId="0" borderId="8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top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/>
    </xf>
    <xf numFmtId="0" fontId="2" fillId="4" borderId="4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center" wrapText="1"/>
    </xf>
    <xf numFmtId="49" fontId="2" fillId="0" borderId="1" xfId="5" applyNumberFormat="1" applyFont="1" applyBorder="1" applyAlignment="1">
      <alignment wrapText="1"/>
    </xf>
    <xf numFmtId="0" fontId="3" fillId="0" borderId="21" xfId="6" applyFont="1" applyBorder="1" applyAlignment="1">
      <alignment horizontal="right" wrapText="1"/>
    </xf>
    <xf numFmtId="0" fontId="2" fillId="0" borderId="23" xfId="5" applyFont="1" applyBorder="1" applyAlignment="1">
      <alignment wrapText="1"/>
    </xf>
    <xf numFmtId="0" fontId="2" fillId="0" borderId="1" xfId="5" applyFont="1" applyBorder="1" applyAlignment="1">
      <alignment wrapText="1"/>
    </xf>
    <xf numFmtId="0" fontId="3" fillId="2" borderId="25" xfId="5" applyFont="1" applyFill="1" applyBorder="1" applyAlignment="1">
      <alignment horizontal="center" vertical="center"/>
    </xf>
    <xf numFmtId="0" fontId="2" fillId="2" borderId="19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 vertical="center" wrapText="1"/>
    </xf>
    <xf numFmtId="0" fontId="3" fillId="4" borderId="19" xfId="5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 wrapText="1"/>
    </xf>
    <xf numFmtId="0" fontId="3" fillId="4" borderId="22" xfId="5" applyFont="1" applyFill="1" applyBorder="1" applyAlignment="1">
      <alignment horizontal="center" vertical="center" wrapText="1"/>
    </xf>
    <xf numFmtId="0" fontId="3" fillId="4" borderId="23" xfId="5" applyFont="1" applyFill="1" applyBorder="1" applyAlignment="1">
      <alignment horizontal="center" vertical="center" wrapText="1"/>
    </xf>
    <xf numFmtId="0" fontId="3" fillId="4" borderId="15" xfId="5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4" borderId="17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4" borderId="2" xfId="5" applyFont="1" applyFill="1" applyBorder="1" applyAlignment="1">
      <alignment horizontal="center" vertical="top" wrapText="1"/>
    </xf>
    <xf numFmtId="0" fontId="2" fillId="4" borderId="3" xfId="5" applyFont="1" applyFill="1" applyBorder="1" applyAlignment="1">
      <alignment horizontal="center" vertical="top" wrapText="1"/>
    </xf>
    <xf numFmtId="0" fontId="2" fillId="4" borderId="4" xfId="5" applyFont="1" applyFill="1" applyBorder="1" applyAlignment="1">
      <alignment horizontal="center" vertical="top" wrapText="1"/>
    </xf>
    <xf numFmtId="0" fontId="2" fillId="4" borderId="2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4" xfId="5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16" xfId="2" applyFont="1" applyBorder="1" applyAlignment="1">
      <alignment vertical="center" wrapText="1"/>
    </xf>
  </cellXfs>
  <cellStyles count="7">
    <cellStyle name="Comma 2" xfId="3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_TFI-FIN" xfId="1" xr:uid="{00000000-0005-0000-0000-000004000000}"/>
    <cellStyle name="Normal_TFI-FIN 2" xfId="6" xr:uid="{00000000-0005-0000-0000-000005000000}"/>
    <cellStyle name="Normalno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2"/>
  <sheetViews>
    <sheetView zoomScaleNormal="100" zoomScaleSheetLayoutView="100" workbookViewId="0">
      <selection activeCell="C19" sqref="C19"/>
    </sheetView>
  </sheetViews>
  <sheetFormatPr defaultColWidth="9.109375" defaultRowHeight="13.2"/>
  <cols>
    <col min="1" max="1" width="61.88671875" style="128" customWidth="1"/>
    <col min="2" max="2" width="45.5546875" style="128" customWidth="1"/>
    <col min="3" max="16384" width="9.109375" style="128"/>
  </cols>
  <sheetData>
    <row r="1" spans="1:11" ht="13.8">
      <c r="A1" s="125" t="s">
        <v>510</v>
      </c>
      <c r="B1" s="126" t="s">
        <v>0</v>
      </c>
      <c r="C1" s="127"/>
      <c r="E1" s="127"/>
      <c r="F1" s="127"/>
      <c r="G1" s="129"/>
      <c r="I1" s="125"/>
      <c r="J1" s="125"/>
      <c r="K1" s="125"/>
    </row>
    <row r="2" spans="1:11" ht="13.8">
      <c r="A2" s="130" t="s">
        <v>511</v>
      </c>
      <c r="B2" s="131" t="s">
        <v>512</v>
      </c>
      <c r="C2" s="130"/>
      <c r="D2" s="130"/>
      <c r="E2" s="130"/>
      <c r="F2" s="129"/>
      <c r="G2" s="129"/>
      <c r="H2" s="129"/>
      <c r="I2" s="129"/>
      <c r="J2" s="129"/>
      <c r="K2" s="129"/>
    </row>
    <row r="3" spans="1:11" ht="13.8">
      <c r="A3" s="130"/>
      <c r="B3" s="131"/>
      <c r="C3" s="130"/>
      <c r="D3" s="130"/>
      <c r="E3" s="130"/>
      <c r="F3" s="129"/>
      <c r="G3" s="129"/>
      <c r="H3" s="129"/>
      <c r="I3" s="129"/>
      <c r="J3" s="129"/>
      <c r="K3" s="129"/>
    </row>
    <row r="4" spans="1:11" ht="22.5" customHeight="1" thickBot="1">
      <c r="A4" s="132" t="s">
        <v>513</v>
      </c>
      <c r="B4" s="132" t="s">
        <v>514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4.4" thickTop="1">
      <c r="A5" s="133" t="s">
        <v>515</v>
      </c>
      <c r="B5" s="134"/>
    </row>
    <row r="6" spans="1:11" ht="13.8">
      <c r="A6" s="135" t="s">
        <v>516</v>
      </c>
      <c r="B6" s="136"/>
    </row>
    <row r="7" spans="1:11" ht="26.4">
      <c r="A7" s="137" t="s">
        <v>517</v>
      </c>
      <c r="B7" s="138" t="s">
        <v>518</v>
      </c>
    </row>
    <row r="8" spans="1:11">
      <c r="A8" s="136" t="s">
        <v>519</v>
      </c>
      <c r="B8" s="139" t="s">
        <v>5</v>
      </c>
    </row>
    <row r="9" spans="1:11" ht="26.4">
      <c r="A9" s="140" t="s">
        <v>520</v>
      </c>
      <c r="B9" s="139" t="s">
        <v>521</v>
      </c>
    </row>
    <row r="10" spans="1:11">
      <c r="A10" s="136" t="s">
        <v>522</v>
      </c>
      <c r="B10" s="141" t="s">
        <v>523</v>
      </c>
    </row>
    <row r="11" spans="1:11">
      <c r="A11" s="136" t="s">
        <v>524</v>
      </c>
      <c r="B11" s="139" t="s">
        <v>525</v>
      </c>
    </row>
    <row r="12" spans="1:11">
      <c r="A12" s="142" t="s">
        <v>526</v>
      </c>
      <c r="B12" s="139" t="s">
        <v>527</v>
      </c>
    </row>
    <row r="13" spans="1:11" ht="15" customHeight="1">
      <c r="A13" s="142" t="s">
        <v>528</v>
      </c>
      <c r="B13" s="143">
        <v>711</v>
      </c>
    </row>
    <row r="14" spans="1:11" ht="39.6">
      <c r="A14" s="142" t="s">
        <v>529</v>
      </c>
      <c r="B14" s="139" t="s">
        <v>530</v>
      </c>
    </row>
    <row r="15" spans="1:11">
      <c r="A15" s="142" t="s">
        <v>531</v>
      </c>
      <c r="B15" s="143" t="s">
        <v>532</v>
      </c>
    </row>
    <row r="16" spans="1:11" ht="26.4">
      <c r="A16" s="142" t="s">
        <v>533</v>
      </c>
      <c r="B16" s="143" t="s">
        <v>534</v>
      </c>
    </row>
    <row r="17" spans="1:2" ht="39.6">
      <c r="A17" s="142" t="s">
        <v>535</v>
      </c>
      <c r="B17" s="138" t="s">
        <v>536</v>
      </c>
    </row>
    <row r="18" spans="1:2" ht="13.8">
      <c r="A18" s="144" t="s">
        <v>537</v>
      </c>
      <c r="B18" s="136"/>
    </row>
    <row r="19" spans="1:2" ht="66">
      <c r="A19" s="142" t="s">
        <v>538</v>
      </c>
      <c r="B19" s="139" t="s">
        <v>539</v>
      </c>
    </row>
    <row r="20" spans="1:2" ht="92.4">
      <c r="A20" s="142" t="s">
        <v>540</v>
      </c>
      <c r="B20" s="139" t="s">
        <v>541</v>
      </c>
    </row>
    <row r="21" spans="1:2" ht="184.8">
      <c r="A21" s="142" t="s">
        <v>542</v>
      </c>
      <c r="B21" s="139" t="s">
        <v>543</v>
      </c>
    </row>
    <row r="22" spans="1:2" ht="13.8">
      <c r="A22" s="145" t="s">
        <v>544</v>
      </c>
      <c r="B22" s="136"/>
    </row>
    <row r="23" spans="1:2">
      <c r="A23" s="146" t="s">
        <v>545</v>
      </c>
      <c r="B23" s="147">
        <v>5112</v>
      </c>
    </row>
    <row r="24" spans="1:2" ht="52.8">
      <c r="A24" s="142" t="s">
        <v>546</v>
      </c>
      <c r="B24" s="139" t="s">
        <v>547</v>
      </c>
    </row>
    <row r="25" spans="1:2" ht="59.25" customHeight="1">
      <c r="A25" s="142" t="s">
        <v>548</v>
      </c>
      <c r="B25" s="139" t="s">
        <v>549</v>
      </c>
    </row>
    <row r="26" spans="1:2" ht="13.8">
      <c r="A26" s="144" t="s">
        <v>550</v>
      </c>
      <c r="B26" s="148"/>
    </row>
    <row r="27" spans="1:2" ht="224.4">
      <c r="A27" s="146" t="s">
        <v>551</v>
      </c>
      <c r="B27" s="149" t="s">
        <v>552</v>
      </c>
    </row>
    <row r="28" spans="1:2" ht="27.6">
      <c r="A28" s="144" t="s">
        <v>553</v>
      </c>
      <c r="B28" s="136"/>
    </row>
    <row r="29" spans="1:2">
      <c r="A29" s="146" t="s">
        <v>554</v>
      </c>
      <c r="B29" s="143"/>
    </row>
    <row r="30" spans="1:2">
      <c r="A30" s="142" t="s">
        <v>555</v>
      </c>
      <c r="B30" s="138"/>
    </row>
    <row r="31" spans="1:2">
      <c r="A31" s="142" t="s">
        <v>556</v>
      </c>
      <c r="B31" s="138"/>
    </row>
    <row r="32" spans="1:2" ht="13.8">
      <c r="A32" s="145" t="s">
        <v>557</v>
      </c>
      <c r="B32" s="136"/>
    </row>
    <row r="33" spans="1:2" ht="26.4">
      <c r="A33" s="142" t="s">
        <v>558</v>
      </c>
      <c r="B33" s="139" t="s">
        <v>565</v>
      </c>
    </row>
    <row r="34" spans="1:2" ht="39.6">
      <c r="A34" s="142" t="s">
        <v>559</v>
      </c>
      <c r="B34" s="136"/>
    </row>
    <row r="35" spans="1:2" ht="39.6">
      <c r="A35" s="142" t="s">
        <v>560</v>
      </c>
      <c r="B35" s="136"/>
    </row>
    <row r="36" spans="1:2" ht="26.25" customHeight="1">
      <c r="A36" s="142" t="s">
        <v>561</v>
      </c>
      <c r="B36" s="136"/>
    </row>
    <row r="37" spans="1:2" ht="39.6">
      <c r="A37" s="150" t="s">
        <v>562</v>
      </c>
      <c r="B37" s="151"/>
    </row>
    <row r="39" spans="1:2" ht="13.8">
      <c r="A39" s="152" t="s">
        <v>563</v>
      </c>
      <c r="B39" s="129"/>
    </row>
    <row r="40" spans="1:2" ht="13.8">
      <c r="A40" s="129"/>
      <c r="B40" s="153"/>
    </row>
    <row r="41" spans="1:2" ht="13.8">
      <c r="B41" s="129" t="s">
        <v>564</v>
      </c>
    </row>
    <row r="42" spans="1:2">
      <c r="B42" s="153" t="s">
        <v>566</v>
      </c>
    </row>
  </sheetData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8"/>
  <sheetViews>
    <sheetView topLeftCell="A86" zoomScale="130" zoomScaleNormal="130" workbookViewId="0">
      <selection activeCell="G100" sqref="G100"/>
    </sheetView>
  </sheetViews>
  <sheetFormatPr defaultColWidth="9.109375" defaultRowHeight="13.2"/>
  <cols>
    <col min="1" max="1" width="13.44140625" style="3" customWidth="1"/>
    <col min="2" max="2" width="77.88671875" style="3" customWidth="1"/>
    <col min="3" max="3" width="18.44140625" style="3" hidden="1" customWidth="1"/>
    <col min="4" max="6" width="3.44140625" style="3" customWidth="1"/>
    <col min="7" max="8" width="17.5546875" style="3" customWidth="1"/>
    <col min="9" max="16384" width="9.109375" style="3"/>
  </cols>
  <sheetData>
    <row r="1" spans="1:8" ht="13.8">
      <c r="A1" s="1"/>
      <c r="B1" s="2"/>
      <c r="H1" s="4" t="s">
        <v>0</v>
      </c>
    </row>
    <row r="2" spans="1:8" ht="13.8">
      <c r="A2" s="5"/>
      <c r="C2" s="6"/>
      <c r="H2" s="4" t="s">
        <v>1</v>
      </c>
    </row>
    <row r="3" spans="1:8">
      <c r="A3" s="7" t="s">
        <v>2</v>
      </c>
      <c r="B3" s="204" t="s">
        <v>3</v>
      </c>
      <c r="C3" s="205"/>
      <c r="D3" s="205"/>
      <c r="E3" s="205"/>
      <c r="F3" s="205"/>
      <c r="G3" s="205"/>
      <c r="H3" s="206"/>
    </row>
    <row r="4" spans="1:8">
      <c r="A4" s="7" t="s">
        <v>4</v>
      </c>
      <c r="B4" s="204" t="s">
        <v>5</v>
      </c>
      <c r="C4" s="205"/>
      <c r="D4" s="205"/>
      <c r="E4" s="205"/>
      <c r="F4" s="205"/>
      <c r="G4" s="205"/>
      <c r="H4" s="206"/>
    </row>
    <row r="5" spans="1:8">
      <c r="A5" s="7" t="s">
        <v>6</v>
      </c>
      <c r="B5" s="204" t="s">
        <v>7</v>
      </c>
      <c r="C5" s="205"/>
      <c r="D5" s="205"/>
      <c r="E5" s="205"/>
      <c r="F5" s="205"/>
      <c r="G5" s="205"/>
      <c r="H5" s="206"/>
    </row>
    <row r="6" spans="1:8">
      <c r="A6" s="7" t="s">
        <v>8</v>
      </c>
      <c r="B6" s="207">
        <v>4200598340009</v>
      </c>
      <c r="C6" s="208"/>
      <c r="D6" s="208"/>
      <c r="E6" s="208"/>
      <c r="F6" s="208"/>
      <c r="G6" s="208"/>
      <c r="H6" s="209"/>
    </row>
    <row r="7" spans="1:8">
      <c r="A7" s="7" t="s">
        <v>9</v>
      </c>
      <c r="B7" s="207">
        <v>4200598340009</v>
      </c>
      <c r="C7" s="208"/>
      <c r="D7" s="208"/>
      <c r="E7" s="208"/>
      <c r="F7" s="208"/>
      <c r="G7" s="208"/>
      <c r="H7" s="209"/>
    </row>
    <row r="8" spans="1:8" ht="18" customHeight="1">
      <c r="H8" s="8"/>
    </row>
    <row r="9" spans="1:8" hidden="1"/>
    <row r="10" spans="1:8" ht="1.5" hidden="1" customHeight="1" thickBot="1"/>
    <row r="11" spans="1:8" ht="30.75" customHeight="1" thickBot="1">
      <c r="A11" s="210" t="s">
        <v>10</v>
      </c>
      <c r="B11" s="211"/>
      <c r="C11" s="211"/>
      <c r="D11" s="211"/>
      <c r="E11" s="211"/>
      <c r="F11" s="211"/>
      <c r="G11" s="211"/>
      <c r="H11" s="212"/>
    </row>
    <row r="12" spans="1:8" ht="22.5" customHeight="1" thickTop="1">
      <c r="A12" s="213" t="s">
        <v>11</v>
      </c>
      <c r="B12" s="213"/>
      <c r="C12" s="213"/>
      <c r="D12" s="213"/>
      <c r="E12" s="213"/>
      <c r="F12" s="213"/>
      <c r="G12" s="213"/>
      <c r="H12" s="213"/>
    </row>
    <row r="13" spans="1:8">
      <c r="A13" s="214" t="s">
        <v>12</v>
      </c>
      <c r="B13" s="214"/>
      <c r="C13" s="214"/>
      <c r="D13" s="214"/>
      <c r="E13" s="214"/>
      <c r="F13" s="214"/>
      <c r="G13" s="214"/>
      <c r="H13" s="214"/>
    </row>
    <row r="14" spans="1:8" ht="27" customHeight="1">
      <c r="A14" s="9" t="s">
        <v>13</v>
      </c>
      <c r="B14" s="10" t="s">
        <v>14</v>
      </c>
      <c r="C14" s="11" t="s">
        <v>15</v>
      </c>
      <c r="D14" s="215" t="s">
        <v>16</v>
      </c>
      <c r="E14" s="200"/>
      <c r="F14" s="201"/>
      <c r="G14" s="12" t="s">
        <v>17</v>
      </c>
      <c r="H14" s="13" t="s">
        <v>18</v>
      </c>
    </row>
    <row r="15" spans="1:8">
      <c r="A15" s="14">
        <v>1</v>
      </c>
      <c r="B15" s="15">
        <v>2</v>
      </c>
      <c r="C15" s="16">
        <v>3</v>
      </c>
      <c r="D15" s="216">
        <v>4</v>
      </c>
      <c r="E15" s="217"/>
      <c r="F15" s="218"/>
      <c r="G15" s="17">
        <v>5</v>
      </c>
      <c r="H15" s="18">
        <v>6</v>
      </c>
    </row>
    <row r="16" spans="1:8" ht="14.4">
      <c r="A16" s="14"/>
      <c r="B16" s="19" t="s">
        <v>19</v>
      </c>
      <c r="C16" s="19"/>
      <c r="D16" s="219"/>
      <c r="E16" s="217"/>
      <c r="F16" s="218"/>
      <c r="G16" s="20"/>
      <c r="H16" s="20"/>
    </row>
    <row r="17" spans="1:8" ht="14.4">
      <c r="A17" s="21" t="s">
        <v>20</v>
      </c>
      <c r="B17" s="22" t="s">
        <v>21</v>
      </c>
      <c r="C17" s="19"/>
      <c r="D17" s="18">
        <v>0</v>
      </c>
      <c r="E17" s="18">
        <v>0</v>
      </c>
      <c r="F17" s="18">
        <v>1</v>
      </c>
      <c r="G17" s="23">
        <f>G18+G25+G30+G31+G36+G37+G38+G39+G40+G41+G44+G49+G50</f>
        <v>174210850</v>
      </c>
      <c r="H17" s="23">
        <v>176099825</v>
      </c>
    </row>
    <row r="18" spans="1:8" ht="14.4">
      <c r="A18" s="14">
        <v>1</v>
      </c>
      <c r="B18" s="25" t="s">
        <v>22</v>
      </c>
      <c r="C18" s="25"/>
      <c r="D18" s="18">
        <v>0</v>
      </c>
      <c r="E18" s="18">
        <v>0</v>
      </c>
      <c r="F18" s="18">
        <v>2</v>
      </c>
      <c r="G18" s="20">
        <f>G19+G20+G21+G22+G23+G24</f>
        <v>117930487</v>
      </c>
      <c r="H18" s="20">
        <f>H19+H20+H21+H22+H23+H24</f>
        <v>118669929</v>
      </c>
    </row>
    <row r="19" spans="1:8" ht="14.4">
      <c r="A19" s="14" t="s">
        <v>23</v>
      </c>
      <c r="B19" s="26" t="s">
        <v>24</v>
      </c>
      <c r="C19" s="25"/>
      <c r="D19" s="18">
        <v>0</v>
      </c>
      <c r="E19" s="18">
        <v>0</v>
      </c>
      <c r="F19" s="18">
        <v>3</v>
      </c>
      <c r="G19" s="20">
        <v>2322522</v>
      </c>
      <c r="H19" s="20">
        <v>2322522</v>
      </c>
    </row>
    <row r="20" spans="1:8" ht="14.4">
      <c r="A20" s="14" t="s">
        <v>25</v>
      </c>
      <c r="B20" s="26" t="s">
        <v>26</v>
      </c>
      <c r="C20" s="25"/>
      <c r="D20" s="18">
        <v>0</v>
      </c>
      <c r="E20" s="18">
        <v>0</v>
      </c>
      <c r="F20" s="18">
        <v>4</v>
      </c>
      <c r="G20" s="20">
        <v>66384407</v>
      </c>
      <c r="H20" s="20">
        <v>63814986</v>
      </c>
    </row>
    <row r="21" spans="1:8" ht="14.4">
      <c r="A21" s="14" t="s">
        <v>27</v>
      </c>
      <c r="B21" s="26" t="s">
        <v>28</v>
      </c>
      <c r="C21" s="25"/>
      <c r="D21" s="18">
        <v>0</v>
      </c>
      <c r="E21" s="18">
        <v>0</v>
      </c>
      <c r="F21" s="18">
        <v>5</v>
      </c>
      <c r="G21" s="20">
        <v>27870859</v>
      </c>
      <c r="H21" s="20">
        <v>30535389</v>
      </c>
    </row>
    <row r="22" spans="1:8" ht="14.4">
      <c r="A22" s="14" t="s">
        <v>29</v>
      </c>
      <c r="B22" s="26" t="s">
        <v>30</v>
      </c>
      <c r="C22" s="25"/>
      <c r="D22" s="18">
        <v>0</v>
      </c>
      <c r="E22" s="18">
        <v>0</v>
      </c>
      <c r="F22" s="18">
        <v>6</v>
      </c>
      <c r="G22" s="20">
        <v>467799</v>
      </c>
      <c r="H22" s="20">
        <v>580823</v>
      </c>
    </row>
    <row r="23" spans="1:8" ht="14.4">
      <c r="A23" s="14" t="s">
        <v>31</v>
      </c>
      <c r="B23" s="26" t="s">
        <v>32</v>
      </c>
      <c r="C23" s="25"/>
      <c r="D23" s="18">
        <v>0</v>
      </c>
      <c r="E23" s="18">
        <v>0</v>
      </c>
      <c r="F23" s="18">
        <v>7</v>
      </c>
      <c r="G23" s="20">
        <v>462303</v>
      </c>
      <c r="H23" s="20">
        <v>462303</v>
      </c>
    </row>
    <row r="24" spans="1:8" ht="14.4">
      <c r="A24" s="14" t="s">
        <v>33</v>
      </c>
      <c r="B24" s="26" t="s">
        <v>34</v>
      </c>
      <c r="C24" s="25"/>
      <c r="D24" s="18">
        <v>0</v>
      </c>
      <c r="E24" s="18">
        <v>0</v>
      </c>
      <c r="F24" s="18">
        <v>8</v>
      </c>
      <c r="G24" s="20">
        <v>20422597</v>
      </c>
      <c r="H24" s="20">
        <v>20953906</v>
      </c>
    </row>
    <row r="25" spans="1:8" ht="14.4">
      <c r="A25" s="14" t="s">
        <v>35</v>
      </c>
      <c r="B25" s="25" t="s">
        <v>36</v>
      </c>
      <c r="C25" s="25"/>
      <c r="D25" s="18">
        <v>0</v>
      </c>
      <c r="E25" s="18">
        <v>0</v>
      </c>
      <c r="F25" s="18">
        <v>9</v>
      </c>
      <c r="G25" s="20">
        <f>G26+G27+G28+G29</f>
        <v>2316392</v>
      </c>
      <c r="H25" s="20">
        <f>H26+H27+H28+H29</f>
        <v>2868463</v>
      </c>
    </row>
    <row r="26" spans="1:8" ht="14.4">
      <c r="A26" s="14" t="s">
        <v>37</v>
      </c>
      <c r="B26" s="26" t="s">
        <v>24</v>
      </c>
      <c r="C26" s="25"/>
      <c r="D26" s="18">
        <v>0</v>
      </c>
      <c r="E26" s="18">
        <v>1</v>
      </c>
      <c r="F26" s="18">
        <v>0</v>
      </c>
      <c r="G26" s="20">
        <v>0</v>
      </c>
      <c r="H26" s="20">
        <v>0</v>
      </c>
    </row>
    <row r="27" spans="1:8" ht="14.4">
      <c r="A27" s="14" t="s">
        <v>38</v>
      </c>
      <c r="B27" s="26" t="s">
        <v>26</v>
      </c>
      <c r="C27" s="25"/>
      <c r="D27" s="18">
        <v>0</v>
      </c>
      <c r="E27" s="18">
        <v>1</v>
      </c>
      <c r="F27" s="18">
        <v>1</v>
      </c>
      <c r="G27" s="20">
        <v>700001</v>
      </c>
      <c r="H27" s="20">
        <v>941928</v>
      </c>
    </row>
    <row r="28" spans="1:8" ht="14.4">
      <c r="A28" s="14" t="s">
        <v>39</v>
      </c>
      <c r="B28" s="26" t="s">
        <v>40</v>
      </c>
      <c r="C28" s="25"/>
      <c r="D28" s="18">
        <v>0</v>
      </c>
      <c r="E28" s="18">
        <v>1</v>
      </c>
      <c r="F28" s="18">
        <v>2</v>
      </c>
      <c r="G28" s="20">
        <v>1616391</v>
      </c>
      <c r="H28" s="20">
        <v>1926535</v>
      </c>
    </row>
    <row r="29" spans="1:8" ht="14.4">
      <c r="A29" s="14" t="s">
        <v>41</v>
      </c>
      <c r="B29" s="26" t="s">
        <v>42</v>
      </c>
      <c r="C29" s="25"/>
      <c r="D29" s="18">
        <v>0</v>
      </c>
      <c r="E29" s="18">
        <v>1</v>
      </c>
      <c r="F29" s="18">
        <v>3</v>
      </c>
      <c r="G29" s="20">
        <v>0</v>
      </c>
      <c r="H29" s="20">
        <v>0</v>
      </c>
    </row>
    <row r="30" spans="1:8" ht="14.4">
      <c r="A30" s="14" t="s">
        <v>43</v>
      </c>
      <c r="B30" s="25" t="s">
        <v>44</v>
      </c>
      <c r="C30" s="25"/>
      <c r="D30" s="18">
        <v>0</v>
      </c>
      <c r="E30" s="18">
        <v>1</v>
      </c>
      <c r="F30" s="18">
        <v>4</v>
      </c>
      <c r="G30" s="20">
        <v>2479552</v>
      </c>
      <c r="H30" s="20">
        <v>2544311</v>
      </c>
    </row>
    <row r="31" spans="1:8" ht="14.4">
      <c r="A31" s="14" t="s">
        <v>45</v>
      </c>
      <c r="B31" s="25" t="s">
        <v>46</v>
      </c>
      <c r="C31" s="25"/>
      <c r="D31" s="18">
        <v>0</v>
      </c>
      <c r="E31" s="18">
        <v>1</v>
      </c>
      <c r="F31" s="18">
        <v>5</v>
      </c>
      <c r="G31" s="20">
        <f>G32+G33+G34+G35</f>
        <v>35770146</v>
      </c>
      <c r="H31" s="20">
        <v>36648680</v>
      </c>
    </row>
    <row r="32" spans="1:8" ht="14.4">
      <c r="A32" s="14" t="s">
        <v>47</v>
      </c>
      <c r="B32" s="26" t="s">
        <v>48</v>
      </c>
      <c r="C32" s="25"/>
      <c r="D32" s="18">
        <v>0</v>
      </c>
      <c r="E32" s="18">
        <v>1</v>
      </c>
      <c r="F32" s="18">
        <v>6</v>
      </c>
      <c r="G32" s="20">
        <v>0</v>
      </c>
      <c r="H32" s="20">
        <v>0</v>
      </c>
    </row>
    <row r="33" spans="1:8" ht="14.4">
      <c r="A33" s="14" t="s">
        <v>49</v>
      </c>
      <c r="B33" s="26" t="s">
        <v>50</v>
      </c>
      <c r="C33" s="25"/>
      <c r="D33" s="18">
        <v>0</v>
      </c>
      <c r="E33" s="18">
        <v>1</v>
      </c>
      <c r="F33" s="18">
        <v>7</v>
      </c>
      <c r="G33" s="20">
        <v>16009972</v>
      </c>
      <c r="H33" s="20">
        <v>16633638</v>
      </c>
    </row>
    <row r="34" spans="1:8" ht="14.4">
      <c r="A34" s="14" t="s">
        <v>51</v>
      </c>
      <c r="B34" s="26" t="s">
        <v>52</v>
      </c>
      <c r="C34" s="25"/>
      <c r="D34" s="18">
        <v>0</v>
      </c>
      <c r="E34" s="18">
        <v>1</v>
      </c>
      <c r="F34" s="18">
        <v>8</v>
      </c>
      <c r="G34" s="20">
        <v>1284488</v>
      </c>
      <c r="H34" s="20">
        <v>2250556</v>
      </c>
    </row>
    <row r="35" spans="1:8" ht="14.4">
      <c r="A35" s="14" t="s">
        <v>53</v>
      </c>
      <c r="B35" s="26" t="s">
        <v>54</v>
      </c>
      <c r="C35" s="25"/>
      <c r="D35" s="18">
        <v>0</v>
      </c>
      <c r="E35" s="18">
        <v>1</v>
      </c>
      <c r="F35" s="18">
        <v>9</v>
      </c>
      <c r="G35" s="20">
        <v>18475686</v>
      </c>
      <c r="H35" s="20">
        <v>17764486</v>
      </c>
    </row>
    <row r="36" spans="1:8" ht="14.4">
      <c r="A36" s="14" t="s">
        <v>55</v>
      </c>
      <c r="B36" s="25" t="s">
        <v>56</v>
      </c>
      <c r="C36" s="25"/>
      <c r="D36" s="18">
        <v>0</v>
      </c>
      <c r="E36" s="18">
        <v>2</v>
      </c>
      <c r="F36" s="18">
        <v>0</v>
      </c>
      <c r="G36" s="20">
        <v>0</v>
      </c>
      <c r="H36" s="20">
        <v>0</v>
      </c>
    </row>
    <row r="37" spans="1:8" ht="14.4">
      <c r="A37" s="14" t="s">
        <v>57</v>
      </c>
      <c r="B37" s="25" t="s">
        <v>58</v>
      </c>
      <c r="C37" s="25"/>
      <c r="D37" s="18">
        <v>0</v>
      </c>
      <c r="E37" s="18">
        <v>2</v>
      </c>
      <c r="F37" s="18">
        <v>1</v>
      </c>
      <c r="G37" s="20">
        <v>6362264</v>
      </c>
      <c r="H37" s="20">
        <v>6068414</v>
      </c>
    </row>
    <row r="38" spans="1:8" ht="14.4">
      <c r="A38" s="14" t="s">
        <v>59</v>
      </c>
      <c r="B38" s="25" t="s">
        <v>60</v>
      </c>
      <c r="C38" s="25"/>
      <c r="D38" s="18">
        <v>0</v>
      </c>
      <c r="E38" s="18">
        <v>2</v>
      </c>
      <c r="F38" s="18">
        <v>2</v>
      </c>
      <c r="G38" s="20">
        <v>4971062</v>
      </c>
      <c r="H38" s="20">
        <v>4971061</v>
      </c>
    </row>
    <row r="39" spans="1:8" ht="14.4">
      <c r="A39" s="14" t="s">
        <v>61</v>
      </c>
      <c r="B39" s="25" t="s">
        <v>62</v>
      </c>
      <c r="C39" s="25"/>
      <c r="D39" s="18">
        <v>0</v>
      </c>
      <c r="E39" s="18">
        <v>2</v>
      </c>
      <c r="F39" s="18">
        <v>3</v>
      </c>
      <c r="G39" s="20">
        <v>0</v>
      </c>
      <c r="H39" s="20">
        <v>0</v>
      </c>
    </row>
    <row r="40" spans="1:8" ht="14.4">
      <c r="A40" s="14" t="s">
        <v>63</v>
      </c>
      <c r="B40" s="25" t="s">
        <v>64</v>
      </c>
      <c r="C40" s="25"/>
      <c r="D40" s="18">
        <v>0</v>
      </c>
      <c r="E40" s="18">
        <v>2</v>
      </c>
      <c r="F40" s="18">
        <v>4</v>
      </c>
      <c r="G40" s="20">
        <v>0</v>
      </c>
      <c r="H40" s="20">
        <v>0</v>
      </c>
    </row>
    <row r="41" spans="1:8" ht="14.4">
      <c r="A41" s="14" t="s">
        <v>65</v>
      </c>
      <c r="B41" s="25" t="s">
        <v>66</v>
      </c>
      <c r="C41" s="25"/>
      <c r="D41" s="18">
        <v>0</v>
      </c>
      <c r="E41" s="18">
        <v>2</v>
      </c>
      <c r="F41" s="18">
        <v>5</v>
      </c>
      <c r="G41" s="20">
        <f>G42+G43</f>
        <v>807</v>
      </c>
      <c r="H41" s="20">
        <v>807</v>
      </c>
    </row>
    <row r="42" spans="1:8" ht="14.4">
      <c r="A42" s="14" t="s">
        <v>67</v>
      </c>
      <c r="B42" s="26" t="s">
        <v>68</v>
      </c>
      <c r="C42" s="25"/>
      <c r="D42" s="18">
        <v>0</v>
      </c>
      <c r="E42" s="18">
        <v>2</v>
      </c>
      <c r="F42" s="18">
        <v>6</v>
      </c>
      <c r="G42" s="20">
        <v>807</v>
      </c>
      <c r="H42" s="20">
        <v>807</v>
      </c>
    </row>
    <row r="43" spans="1:8" ht="14.4">
      <c r="A43" s="14" t="s">
        <v>69</v>
      </c>
      <c r="B43" s="26" t="s">
        <v>70</v>
      </c>
      <c r="C43" s="25"/>
      <c r="D43" s="18">
        <v>0</v>
      </c>
      <c r="E43" s="18">
        <v>2</v>
      </c>
      <c r="F43" s="18">
        <v>7</v>
      </c>
      <c r="G43" s="20">
        <v>0</v>
      </c>
      <c r="H43" s="20">
        <v>0</v>
      </c>
    </row>
    <row r="44" spans="1:8" ht="14.4">
      <c r="A44" s="14" t="s">
        <v>71</v>
      </c>
      <c r="B44" s="25" t="s">
        <v>72</v>
      </c>
      <c r="C44" s="25"/>
      <c r="D44" s="18">
        <v>0</v>
      </c>
      <c r="E44" s="18">
        <v>2</v>
      </c>
      <c r="F44" s="18">
        <v>8</v>
      </c>
      <c r="G44" s="20">
        <f>G45+G46+G47+G48</f>
        <v>4244896</v>
      </c>
      <c r="H44" s="20">
        <v>4196439</v>
      </c>
    </row>
    <row r="45" spans="1:8" ht="14.4">
      <c r="A45" s="14" t="s">
        <v>73</v>
      </c>
      <c r="B45" s="26" t="s">
        <v>74</v>
      </c>
      <c r="C45" s="25"/>
      <c r="D45" s="18">
        <v>0</v>
      </c>
      <c r="E45" s="18">
        <v>2</v>
      </c>
      <c r="F45" s="18">
        <v>9</v>
      </c>
      <c r="G45" s="20">
        <v>2000000</v>
      </c>
      <c r="H45" s="20">
        <v>2000000</v>
      </c>
    </row>
    <row r="46" spans="1:8" ht="14.4">
      <c r="A46" s="14" t="s">
        <v>75</v>
      </c>
      <c r="B46" s="26" t="s">
        <v>76</v>
      </c>
      <c r="C46" s="25"/>
      <c r="D46" s="18">
        <v>0</v>
      </c>
      <c r="E46" s="18">
        <v>3</v>
      </c>
      <c r="F46" s="18">
        <v>0</v>
      </c>
      <c r="G46" s="20">
        <v>2244896</v>
      </c>
      <c r="H46" s="20">
        <v>2196439</v>
      </c>
    </row>
    <row r="47" spans="1:8" ht="14.4">
      <c r="A47" s="14" t="s">
        <v>77</v>
      </c>
      <c r="B47" s="26" t="s">
        <v>78</v>
      </c>
      <c r="C47" s="25"/>
      <c r="D47" s="18">
        <v>0</v>
      </c>
      <c r="E47" s="18">
        <v>3</v>
      </c>
      <c r="F47" s="18">
        <v>1</v>
      </c>
      <c r="G47" s="20">
        <v>0</v>
      </c>
      <c r="H47" s="20">
        <v>0</v>
      </c>
    </row>
    <row r="48" spans="1:8" ht="14.4">
      <c r="A48" s="14" t="s">
        <v>79</v>
      </c>
      <c r="B48" s="26" t="s">
        <v>80</v>
      </c>
      <c r="C48" s="25"/>
      <c r="D48" s="18">
        <v>0</v>
      </c>
      <c r="E48" s="18">
        <v>3</v>
      </c>
      <c r="F48" s="18">
        <v>2</v>
      </c>
      <c r="G48" s="20">
        <v>0</v>
      </c>
      <c r="H48" s="20">
        <v>0</v>
      </c>
    </row>
    <row r="49" spans="1:8" ht="14.4">
      <c r="A49" s="14" t="s">
        <v>81</v>
      </c>
      <c r="B49" s="25" t="s">
        <v>82</v>
      </c>
      <c r="C49" s="25"/>
      <c r="D49" s="18">
        <v>0</v>
      </c>
      <c r="E49" s="18">
        <v>3</v>
      </c>
      <c r="F49" s="18">
        <v>3</v>
      </c>
      <c r="G49" s="20">
        <v>0</v>
      </c>
      <c r="H49" s="20">
        <v>0</v>
      </c>
    </row>
    <row r="50" spans="1:8" ht="14.4">
      <c r="A50" s="14" t="s">
        <v>83</v>
      </c>
      <c r="B50" s="25" t="s">
        <v>84</v>
      </c>
      <c r="C50" s="25"/>
      <c r="D50" s="18">
        <v>0</v>
      </c>
      <c r="E50" s="18">
        <v>3</v>
      </c>
      <c r="F50" s="18">
        <v>4</v>
      </c>
      <c r="G50" s="20">
        <v>135244</v>
      </c>
      <c r="H50" s="20">
        <v>131721</v>
      </c>
    </row>
    <row r="51" spans="1:8" ht="14.4">
      <c r="A51" s="21" t="s">
        <v>85</v>
      </c>
      <c r="B51" s="19" t="s">
        <v>86</v>
      </c>
      <c r="C51" s="19"/>
      <c r="D51" s="18">
        <v>0</v>
      </c>
      <c r="E51" s="18">
        <v>3</v>
      </c>
      <c r="F51" s="18">
        <v>5</v>
      </c>
      <c r="G51" s="23">
        <v>1030005</v>
      </c>
      <c r="H51" s="23">
        <v>1030005</v>
      </c>
    </row>
    <row r="52" spans="1:8" ht="14.4">
      <c r="A52" s="21" t="s">
        <v>87</v>
      </c>
      <c r="B52" s="19" t="s">
        <v>88</v>
      </c>
      <c r="C52" s="19"/>
      <c r="D52" s="18">
        <v>0</v>
      </c>
      <c r="E52" s="18">
        <v>3</v>
      </c>
      <c r="F52" s="18">
        <v>6</v>
      </c>
      <c r="G52" s="23">
        <f>G53+G59+G60+G61+G6+G65+G70+G71+G72+G73+G74+G75</f>
        <v>99739614</v>
      </c>
      <c r="H52" s="23">
        <v>148574179</v>
      </c>
    </row>
    <row r="53" spans="1:8" ht="14.4">
      <c r="A53" s="14" t="s">
        <v>89</v>
      </c>
      <c r="B53" s="25" t="s">
        <v>90</v>
      </c>
      <c r="C53" s="25"/>
      <c r="D53" s="18">
        <v>0</v>
      </c>
      <c r="E53" s="18">
        <v>3</v>
      </c>
      <c r="F53" s="18">
        <v>7</v>
      </c>
      <c r="G53" s="20">
        <f>G54+G55+G56+G57+G58</f>
        <v>38715347</v>
      </c>
      <c r="H53" s="20">
        <v>36706583</v>
      </c>
    </row>
    <row r="54" spans="1:8" ht="14.4">
      <c r="A54" s="14" t="s">
        <v>23</v>
      </c>
      <c r="B54" s="26" t="s">
        <v>91</v>
      </c>
      <c r="C54" s="25"/>
      <c r="D54" s="18">
        <v>0</v>
      </c>
      <c r="E54" s="18">
        <v>3</v>
      </c>
      <c r="F54" s="18">
        <v>8</v>
      </c>
      <c r="G54" s="20">
        <v>25030493</v>
      </c>
      <c r="H54" s="20">
        <v>25188066</v>
      </c>
    </row>
    <row r="55" spans="1:8" ht="14.4">
      <c r="A55" s="14" t="s">
        <v>25</v>
      </c>
      <c r="B55" s="26" t="s">
        <v>92</v>
      </c>
      <c r="C55" s="25"/>
      <c r="D55" s="18">
        <v>0</v>
      </c>
      <c r="E55" s="18">
        <v>3</v>
      </c>
      <c r="F55" s="18">
        <v>9</v>
      </c>
      <c r="G55" s="20">
        <v>2362612</v>
      </c>
      <c r="H55" s="20">
        <v>2133885</v>
      </c>
    </row>
    <row r="56" spans="1:8" ht="14.4">
      <c r="A56" s="14" t="s">
        <v>27</v>
      </c>
      <c r="B56" s="26" t="s">
        <v>93</v>
      </c>
      <c r="C56" s="25"/>
      <c r="D56" s="18">
        <v>0</v>
      </c>
      <c r="E56" s="18">
        <v>4</v>
      </c>
      <c r="F56" s="18">
        <v>0</v>
      </c>
      <c r="G56" s="20">
        <v>10040236</v>
      </c>
      <c r="H56" s="20">
        <v>8311188</v>
      </c>
    </row>
    <row r="57" spans="1:8" ht="14.4">
      <c r="A57" s="14" t="s">
        <v>29</v>
      </c>
      <c r="B57" s="26" t="s">
        <v>94</v>
      </c>
      <c r="C57" s="25"/>
      <c r="D57" s="18">
        <v>0</v>
      </c>
      <c r="E57" s="18">
        <v>4</v>
      </c>
      <c r="F57" s="18">
        <v>1</v>
      </c>
      <c r="G57" s="20">
        <v>1111667</v>
      </c>
      <c r="H57" s="20">
        <v>641587</v>
      </c>
    </row>
    <row r="58" spans="1:8" ht="14.4">
      <c r="A58" s="14" t="s">
        <v>31</v>
      </c>
      <c r="B58" s="26" t="s">
        <v>95</v>
      </c>
      <c r="C58" s="25"/>
      <c r="D58" s="18">
        <v>0</v>
      </c>
      <c r="E58" s="18">
        <v>4</v>
      </c>
      <c r="F58" s="18">
        <v>2</v>
      </c>
      <c r="G58" s="20">
        <v>170339</v>
      </c>
      <c r="H58" s="20">
        <v>431857</v>
      </c>
    </row>
    <row r="59" spans="1:8" ht="14.4">
      <c r="A59" s="14" t="s">
        <v>35</v>
      </c>
      <c r="B59" s="25" t="s">
        <v>96</v>
      </c>
      <c r="C59" s="25"/>
      <c r="D59" s="18">
        <v>0</v>
      </c>
      <c r="E59" s="18">
        <v>4</v>
      </c>
      <c r="F59" s="18">
        <v>3</v>
      </c>
      <c r="G59" s="20">
        <v>0</v>
      </c>
      <c r="H59" s="20">
        <v>0</v>
      </c>
    </row>
    <row r="60" spans="1:8" ht="14.4">
      <c r="A60" s="14" t="s">
        <v>43</v>
      </c>
      <c r="B60" s="25" t="s">
        <v>97</v>
      </c>
      <c r="C60" s="25"/>
      <c r="D60" s="18">
        <v>0</v>
      </c>
      <c r="E60" s="18">
        <v>4</v>
      </c>
      <c r="F60" s="18">
        <v>4</v>
      </c>
      <c r="G60" s="20">
        <v>0</v>
      </c>
      <c r="H60" s="20">
        <v>166196</v>
      </c>
    </row>
    <row r="61" spans="1:8" ht="14.4">
      <c r="A61" s="14" t="s">
        <v>45</v>
      </c>
      <c r="B61" s="25" t="s">
        <v>98</v>
      </c>
      <c r="C61" s="25"/>
      <c r="D61" s="18">
        <v>0</v>
      </c>
      <c r="E61" s="18">
        <v>4</v>
      </c>
      <c r="F61" s="18">
        <v>5</v>
      </c>
      <c r="G61" s="20">
        <f>G62+G63+G64</f>
        <v>45257407</v>
      </c>
      <c r="H61" s="20">
        <v>87628684</v>
      </c>
    </row>
    <row r="62" spans="1:8" ht="14.4">
      <c r="A62" s="14" t="s">
        <v>47</v>
      </c>
      <c r="B62" s="26" t="s">
        <v>99</v>
      </c>
      <c r="C62" s="25"/>
      <c r="D62" s="18">
        <v>0</v>
      </c>
      <c r="E62" s="18">
        <v>4</v>
      </c>
      <c r="F62" s="18">
        <v>6</v>
      </c>
      <c r="G62" s="20">
        <v>0</v>
      </c>
      <c r="H62" s="20">
        <v>0</v>
      </c>
    </row>
    <row r="63" spans="1:8" ht="14.4">
      <c r="A63" s="14" t="s">
        <v>49</v>
      </c>
      <c r="B63" s="26" t="s">
        <v>100</v>
      </c>
      <c r="C63" s="25"/>
      <c r="D63" s="18">
        <v>0</v>
      </c>
      <c r="E63" s="18">
        <v>4</v>
      </c>
      <c r="F63" s="18">
        <v>7</v>
      </c>
      <c r="G63" s="20">
        <v>4868238</v>
      </c>
      <c r="H63" s="20">
        <v>15595469</v>
      </c>
    </row>
    <row r="64" spans="1:8" ht="14.4">
      <c r="A64" s="14" t="s">
        <v>51</v>
      </c>
      <c r="B64" s="26" t="s">
        <v>101</v>
      </c>
      <c r="C64" s="25"/>
      <c r="D64" s="18">
        <v>0</v>
      </c>
      <c r="E64" s="18">
        <v>4</v>
      </c>
      <c r="F64" s="18">
        <v>8</v>
      </c>
      <c r="G64" s="20">
        <v>40389169</v>
      </c>
      <c r="H64" s="20">
        <v>72033215</v>
      </c>
    </row>
    <row r="65" spans="1:8" ht="14.4">
      <c r="A65" s="14" t="s">
        <v>55</v>
      </c>
      <c r="B65" s="25" t="s">
        <v>102</v>
      </c>
      <c r="C65" s="25"/>
      <c r="D65" s="18">
        <v>0</v>
      </c>
      <c r="E65" s="18">
        <v>4</v>
      </c>
      <c r="F65" s="18">
        <v>9</v>
      </c>
      <c r="G65" s="20">
        <f>G66+G67+G68+G69</f>
        <v>124194</v>
      </c>
      <c r="H65" s="20">
        <v>62440</v>
      </c>
    </row>
    <row r="66" spans="1:8" ht="14.4">
      <c r="A66" s="14" t="s">
        <v>103</v>
      </c>
      <c r="B66" s="26" t="s">
        <v>74</v>
      </c>
      <c r="C66" s="25"/>
      <c r="D66" s="18">
        <v>0</v>
      </c>
      <c r="E66" s="18">
        <v>5</v>
      </c>
      <c r="F66" s="18">
        <v>0</v>
      </c>
      <c r="G66" s="20">
        <v>64556</v>
      </c>
      <c r="H66" s="20">
        <v>62440</v>
      </c>
    </row>
    <row r="67" spans="1:8" ht="14.4">
      <c r="A67" s="14" t="s">
        <v>104</v>
      </c>
      <c r="B67" s="26" t="s">
        <v>76</v>
      </c>
      <c r="C67" s="25"/>
      <c r="D67" s="18">
        <v>0</v>
      </c>
      <c r="E67" s="18">
        <v>5</v>
      </c>
      <c r="F67" s="18">
        <v>1</v>
      </c>
      <c r="G67" s="20">
        <v>59638</v>
      </c>
      <c r="H67" s="20">
        <v>0</v>
      </c>
    </row>
    <row r="68" spans="1:8" ht="14.4">
      <c r="A68" s="14" t="s">
        <v>105</v>
      </c>
      <c r="B68" s="26" t="s">
        <v>78</v>
      </c>
      <c r="C68" s="25"/>
      <c r="D68" s="18">
        <v>0</v>
      </c>
      <c r="E68" s="18">
        <v>5</v>
      </c>
      <c r="F68" s="18">
        <v>2</v>
      </c>
      <c r="G68" s="20">
        <v>0</v>
      </c>
      <c r="H68" s="20">
        <v>0</v>
      </c>
    </row>
    <row r="69" spans="1:8" ht="14.4">
      <c r="A69" s="14" t="s">
        <v>106</v>
      </c>
      <c r="B69" s="26" t="s">
        <v>80</v>
      </c>
      <c r="C69" s="25"/>
      <c r="D69" s="18">
        <v>0</v>
      </c>
      <c r="E69" s="18">
        <v>5</v>
      </c>
      <c r="F69" s="18">
        <v>3</v>
      </c>
      <c r="G69" s="20">
        <v>0</v>
      </c>
      <c r="H69" s="20">
        <v>0</v>
      </c>
    </row>
    <row r="70" spans="1:8" ht="14.4">
      <c r="A70" s="14" t="s">
        <v>57</v>
      </c>
      <c r="B70" s="25" t="s">
        <v>82</v>
      </c>
      <c r="C70" s="25"/>
      <c r="D70" s="18">
        <v>0</v>
      </c>
      <c r="E70" s="18">
        <v>5</v>
      </c>
      <c r="F70" s="18">
        <v>4</v>
      </c>
      <c r="G70" s="20">
        <v>0</v>
      </c>
      <c r="H70" s="20">
        <v>0</v>
      </c>
    </row>
    <row r="71" spans="1:8" ht="14.4">
      <c r="A71" s="14" t="s">
        <v>59</v>
      </c>
      <c r="B71" s="25" t="s">
        <v>107</v>
      </c>
      <c r="C71" s="25"/>
      <c r="D71" s="18">
        <v>0</v>
      </c>
      <c r="E71" s="18">
        <v>5</v>
      </c>
      <c r="F71" s="18">
        <v>5</v>
      </c>
      <c r="G71" s="20">
        <v>0</v>
      </c>
      <c r="H71" s="20">
        <v>0</v>
      </c>
    </row>
    <row r="72" spans="1:8" ht="14.4">
      <c r="A72" s="14" t="s">
        <v>61</v>
      </c>
      <c r="B72" s="25" t="s">
        <v>108</v>
      </c>
      <c r="C72" s="25"/>
      <c r="D72" s="18">
        <v>0</v>
      </c>
      <c r="E72" s="18">
        <v>5</v>
      </c>
      <c r="F72" s="18">
        <v>6</v>
      </c>
      <c r="G72" s="20">
        <v>0</v>
      </c>
      <c r="H72" s="20">
        <v>0</v>
      </c>
    </row>
    <row r="73" spans="1:8" ht="14.4">
      <c r="A73" s="14" t="s">
        <v>63</v>
      </c>
      <c r="B73" s="25" t="s">
        <v>109</v>
      </c>
      <c r="C73" s="25"/>
      <c r="D73" s="18">
        <v>0</v>
      </c>
      <c r="E73" s="18">
        <v>5</v>
      </c>
      <c r="F73" s="18">
        <v>7</v>
      </c>
      <c r="G73" s="20">
        <v>11474195</v>
      </c>
      <c r="H73" s="20">
        <v>19953123</v>
      </c>
    </row>
    <row r="74" spans="1:8" ht="14.4">
      <c r="A74" s="14" t="s">
        <v>65</v>
      </c>
      <c r="B74" s="25" t="s">
        <v>110</v>
      </c>
      <c r="C74" s="25"/>
      <c r="D74" s="18">
        <v>0</v>
      </c>
      <c r="E74" s="18">
        <v>5</v>
      </c>
      <c r="F74" s="18">
        <v>8</v>
      </c>
      <c r="G74" s="20">
        <v>3695774</v>
      </c>
      <c r="H74" s="20">
        <v>3019496</v>
      </c>
    </row>
    <row r="75" spans="1:8" ht="14.4">
      <c r="A75" s="14" t="s">
        <v>71</v>
      </c>
      <c r="B75" s="25" t="s">
        <v>111</v>
      </c>
      <c r="C75" s="25"/>
      <c r="D75" s="18">
        <v>0</v>
      </c>
      <c r="E75" s="18">
        <v>5</v>
      </c>
      <c r="F75" s="18">
        <v>9</v>
      </c>
      <c r="G75" s="20">
        <v>472697</v>
      </c>
      <c r="H75" s="20">
        <v>1037657</v>
      </c>
    </row>
    <row r="76" spans="1:8" ht="14.4">
      <c r="A76" s="21" t="s">
        <v>112</v>
      </c>
      <c r="B76" s="27" t="s">
        <v>113</v>
      </c>
      <c r="C76" s="27"/>
      <c r="D76" s="18">
        <v>0</v>
      </c>
      <c r="E76" s="18">
        <v>6</v>
      </c>
      <c r="F76" s="18">
        <v>0</v>
      </c>
      <c r="G76" s="23">
        <f>G17+G51+G52</f>
        <v>274980469</v>
      </c>
      <c r="H76" s="23">
        <v>325704009</v>
      </c>
    </row>
    <row r="77" spans="1:8" ht="14.4">
      <c r="A77" s="21" t="s">
        <v>114</v>
      </c>
      <c r="B77" s="27" t="s">
        <v>115</v>
      </c>
      <c r="C77" s="27"/>
      <c r="D77" s="18">
        <v>0</v>
      </c>
      <c r="E77" s="18">
        <v>6</v>
      </c>
      <c r="F77" s="18">
        <v>1</v>
      </c>
      <c r="G77" s="23"/>
      <c r="H77" s="23">
        <v>240112</v>
      </c>
    </row>
    <row r="78" spans="1:8" ht="14.4">
      <c r="A78" s="21" t="s">
        <v>116</v>
      </c>
      <c r="B78" s="27" t="s">
        <v>117</v>
      </c>
      <c r="C78" s="27"/>
      <c r="D78" s="18">
        <v>0</v>
      </c>
      <c r="E78" s="18">
        <v>6</v>
      </c>
      <c r="F78" s="18">
        <v>2</v>
      </c>
      <c r="G78" s="23">
        <f>G76+G77</f>
        <v>274980469</v>
      </c>
      <c r="H78" s="23">
        <v>325944121</v>
      </c>
    </row>
    <row r="79" spans="1:8" ht="33.75" customHeight="1">
      <c r="A79" s="28" t="s">
        <v>13</v>
      </c>
      <c r="B79" s="29" t="s">
        <v>14</v>
      </c>
      <c r="C79" s="30" t="s">
        <v>15</v>
      </c>
      <c r="D79" s="203" t="s">
        <v>16</v>
      </c>
      <c r="E79" s="200"/>
      <c r="F79" s="201"/>
      <c r="G79" s="31" t="s">
        <v>17</v>
      </c>
      <c r="H79" s="32" t="s">
        <v>18</v>
      </c>
    </row>
    <row r="80" spans="1:8">
      <c r="A80" s="33">
        <v>1</v>
      </c>
      <c r="B80" s="34">
        <v>2</v>
      </c>
      <c r="C80" s="35">
        <v>3</v>
      </c>
      <c r="D80" s="199">
        <v>4</v>
      </c>
      <c r="E80" s="200"/>
      <c r="F80" s="201"/>
      <c r="G80" s="36">
        <v>5</v>
      </c>
      <c r="H80" s="37">
        <v>6</v>
      </c>
    </row>
    <row r="81" spans="1:8" ht="14.4">
      <c r="A81" s="33"/>
      <c r="B81" s="38" t="s">
        <v>118</v>
      </c>
      <c r="C81" s="39"/>
      <c r="D81" s="199"/>
      <c r="E81" s="200"/>
      <c r="F81" s="201"/>
      <c r="G81" s="20"/>
      <c r="H81" s="20"/>
    </row>
    <row r="82" spans="1:8" ht="14.4">
      <c r="A82" s="14" t="s">
        <v>89</v>
      </c>
      <c r="B82" s="40" t="s">
        <v>119</v>
      </c>
      <c r="C82" s="41"/>
      <c r="D82" s="18">
        <v>1</v>
      </c>
      <c r="E82" s="18">
        <v>0</v>
      </c>
      <c r="F82" s="18">
        <v>1</v>
      </c>
      <c r="G82" s="20">
        <f>G83-G84+G85+G86+G87</f>
        <v>89478089</v>
      </c>
      <c r="H82" s="20">
        <v>89713551</v>
      </c>
    </row>
    <row r="83" spans="1:8" ht="14.4">
      <c r="A83" s="14" t="s">
        <v>23</v>
      </c>
      <c r="B83" s="26" t="s">
        <v>120</v>
      </c>
      <c r="C83" s="41"/>
      <c r="D83" s="18">
        <v>1</v>
      </c>
      <c r="E83" s="18">
        <v>0</v>
      </c>
      <c r="F83" s="18">
        <v>2</v>
      </c>
      <c r="G83" s="20">
        <v>90376870</v>
      </c>
      <c r="H83" s="20">
        <v>90376870</v>
      </c>
    </row>
    <row r="84" spans="1:8" ht="14.4">
      <c r="A84" s="14" t="s">
        <v>25</v>
      </c>
      <c r="B84" s="26" t="s">
        <v>121</v>
      </c>
      <c r="C84" s="41"/>
      <c r="D84" s="18">
        <v>1</v>
      </c>
      <c r="E84" s="18">
        <v>0</v>
      </c>
      <c r="F84" s="18">
        <v>3</v>
      </c>
      <c r="G84" s="20">
        <v>898781</v>
      </c>
      <c r="H84" s="20">
        <v>663319</v>
      </c>
    </row>
    <row r="85" spans="1:8" ht="14.4">
      <c r="A85" s="14" t="s">
        <v>27</v>
      </c>
      <c r="B85" s="26" t="s">
        <v>122</v>
      </c>
      <c r="C85" s="41"/>
      <c r="D85" s="18">
        <v>1</v>
      </c>
      <c r="E85" s="18">
        <v>0</v>
      </c>
      <c r="F85" s="18">
        <v>4</v>
      </c>
      <c r="G85" s="20">
        <v>0</v>
      </c>
      <c r="H85" s="20">
        <v>0</v>
      </c>
    </row>
    <row r="86" spans="1:8" ht="14.4">
      <c r="A86" s="14" t="s">
        <v>29</v>
      </c>
      <c r="B86" s="26" t="s">
        <v>123</v>
      </c>
      <c r="C86" s="41"/>
      <c r="D86" s="18">
        <v>1</v>
      </c>
      <c r="E86" s="18">
        <v>0</v>
      </c>
      <c r="F86" s="18">
        <v>5</v>
      </c>
      <c r="G86" s="20">
        <v>0</v>
      </c>
      <c r="H86" s="20">
        <v>0</v>
      </c>
    </row>
    <row r="87" spans="1:8" ht="14.4">
      <c r="A87" s="14" t="s">
        <v>31</v>
      </c>
      <c r="B87" s="26" t="s">
        <v>124</v>
      </c>
      <c r="C87" s="41"/>
      <c r="D87" s="18">
        <v>1</v>
      </c>
      <c r="E87" s="18">
        <v>0</v>
      </c>
      <c r="F87" s="18">
        <v>6</v>
      </c>
      <c r="G87" s="20">
        <v>0</v>
      </c>
      <c r="H87" s="20">
        <v>0</v>
      </c>
    </row>
    <row r="88" spans="1:8" ht="14.4">
      <c r="A88" s="14" t="s">
        <v>35</v>
      </c>
      <c r="B88" s="25" t="s">
        <v>125</v>
      </c>
      <c r="C88" s="41"/>
      <c r="D88" s="18">
        <v>1</v>
      </c>
      <c r="E88" s="18">
        <v>0</v>
      </c>
      <c r="F88" s="18">
        <v>7</v>
      </c>
      <c r="G88" s="20">
        <v>8839757</v>
      </c>
      <c r="H88" s="20">
        <v>8839756</v>
      </c>
    </row>
    <row r="89" spans="1:8" ht="14.4">
      <c r="A89" s="14" t="s">
        <v>43</v>
      </c>
      <c r="B89" s="25" t="s">
        <v>126</v>
      </c>
      <c r="C89" s="41"/>
      <c r="D89" s="18">
        <v>1</v>
      </c>
      <c r="E89" s="18">
        <v>0</v>
      </c>
      <c r="F89" s="18">
        <v>8</v>
      </c>
      <c r="G89" s="20">
        <f>G90+G91</f>
        <v>45821040</v>
      </c>
      <c r="H89" s="20">
        <v>45821040</v>
      </c>
    </row>
    <row r="90" spans="1:8" ht="14.4">
      <c r="A90" s="14" t="s">
        <v>127</v>
      </c>
      <c r="B90" s="26" t="s">
        <v>128</v>
      </c>
      <c r="C90" s="41"/>
      <c r="D90" s="18">
        <v>1</v>
      </c>
      <c r="E90" s="18">
        <v>0</v>
      </c>
      <c r="F90" s="18">
        <v>9</v>
      </c>
      <c r="G90" s="20">
        <v>45821040</v>
      </c>
      <c r="H90" s="20">
        <v>45821040</v>
      </c>
    </row>
    <row r="91" spans="1:8" ht="14.4">
      <c r="A91" s="14" t="s">
        <v>129</v>
      </c>
      <c r="B91" s="26" t="s">
        <v>130</v>
      </c>
      <c r="C91" s="41"/>
      <c r="D91" s="18">
        <v>1</v>
      </c>
      <c r="E91" s="18">
        <v>1</v>
      </c>
      <c r="F91" s="18">
        <v>0</v>
      </c>
      <c r="G91" s="20">
        <v>0</v>
      </c>
      <c r="H91" s="20">
        <v>0</v>
      </c>
    </row>
    <row r="92" spans="1:8" ht="14.4">
      <c r="A92" s="14" t="s">
        <v>45</v>
      </c>
      <c r="B92" s="25" t="s">
        <v>131</v>
      </c>
      <c r="C92" s="41"/>
      <c r="D92" s="18">
        <v>1</v>
      </c>
      <c r="E92" s="18">
        <v>1</v>
      </c>
      <c r="F92" s="18">
        <v>1</v>
      </c>
      <c r="G92" s="20">
        <v>0</v>
      </c>
      <c r="H92" s="20">
        <v>0</v>
      </c>
    </row>
    <row r="93" spans="1:8" ht="14.4">
      <c r="A93" s="14" t="s">
        <v>47</v>
      </c>
      <c r="B93" s="26" t="s">
        <v>132</v>
      </c>
      <c r="C93" s="41"/>
      <c r="D93" s="18">
        <v>1</v>
      </c>
      <c r="E93" s="18">
        <v>1</v>
      </c>
      <c r="F93" s="18">
        <v>2</v>
      </c>
      <c r="G93" s="20">
        <v>0</v>
      </c>
      <c r="H93" s="20">
        <v>0</v>
      </c>
    </row>
    <row r="94" spans="1:8" ht="26.4">
      <c r="A94" s="14" t="s">
        <v>49</v>
      </c>
      <c r="B94" s="26" t="s">
        <v>133</v>
      </c>
      <c r="C94" s="41"/>
      <c r="D94" s="18">
        <v>1</v>
      </c>
      <c r="E94" s="18">
        <v>1</v>
      </c>
      <c r="F94" s="18">
        <v>3</v>
      </c>
      <c r="G94" s="20">
        <v>0</v>
      </c>
      <c r="H94" s="20">
        <v>0</v>
      </c>
    </row>
    <row r="95" spans="1:8" ht="14.4">
      <c r="A95" s="14" t="s">
        <v>51</v>
      </c>
      <c r="B95" s="26" t="s">
        <v>134</v>
      </c>
      <c r="C95" s="41"/>
      <c r="D95" s="18">
        <v>1</v>
      </c>
      <c r="E95" s="18">
        <v>1</v>
      </c>
      <c r="F95" s="18">
        <v>4</v>
      </c>
      <c r="G95" s="20">
        <v>0</v>
      </c>
      <c r="H95" s="20">
        <v>0</v>
      </c>
    </row>
    <row r="96" spans="1:8" ht="14.4">
      <c r="A96" s="14" t="s">
        <v>55</v>
      </c>
      <c r="B96" s="25" t="s">
        <v>135</v>
      </c>
      <c r="C96" s="41"/>
      <c r="D96" s="18">
        <v>1</v>
      </c>
      <c r="E96" s="18">
        <v>1</v>
      </c>
      <c r="F96" s="18">
        <v>5</v>
      </c>
      <c r="G96" s="20">
        <f>G97+G98</f>
        <v>48440031</v>
      </c>
      <c r="H96" s="20">
        <v>58381487</v>
      </c>
    </row>
    <row r="97" spans="1:8" ht="14.4">
      <c r="A97" s="14" t="s">
        <v>103</v>
      </c>
      <c r="B97" s="26" t="s">
        <v>136</v>
      </c>
      <c r="C97" s="41"/>
      <c r="D97" s="18">
        <v>1</v>
      </c>
      <c r="E97" s="18">
        <v>1</v>
      </c>
      <c r="F97" s="18">
        <v>6</v>
      </c>
      <c r="G97" s="20">
        <v>48440031</v>
      </c>
      <c r="H97" s="20">
        <v>46876373</v>
      </c>
    </row>
    <row r="98" spans="1:8" s="45" customFormat="1" ht="14.4">
      <c r="A98" s="42" t="s">
        <v>104</v>
      </c>
      <c r="B98" s="43" t="s">
        <v>137</v>
      </c>
      <c r="C98" s="44"/>
      <c r="D98" s="37">
        <v>1</v>
      </c>
      <c r="E98" s="37">
        <v>1</v>
      </c>
      <c r="F98" s="37">
        <v>7</v>
      </c>
      <c r="G98" s="20">
        <v>0</v>
      </c>
      <c r="H98" s="20">
        <v>11505114</v>
      </c>
    </row>
    <row r="99" spans="1:8" ht="14.4">
      <c r="A99" s="14" t="s">
        <v>57</v>
      </c>
      <c r="B99" s="25" t="s">
        <v>138</v>
      </c>
      <c r="C99" s="41"/>
      <c r="D99" s="18">
        <v>1</v>
      </c>
      <c r="E99" s="18">
        <v>1</v>
      </c>
      <c r="F99" s="18">
        <v>8</v>
      </c>
      <c r="G99" s="20">
        <v>9544537</v>
      </c>
      <c r="H99" s="20">
        <v>0</v>
      </c>
    </row>
    <row r="100" spans="1:8" ht="14.4">
      <c r="A100" s="14" t="s">
        <v>139</v>
      </c>
      <c r="B100" s="26" t="s">
        <v>140</v>
      </c>
      <c r="C100" s="41"/>
      <c r="D100" s="18">
        <v>1</v>
      </c>
      <c r="E100" s="18">
        <v>1</v>
      </c>
      <c r="F100" s="18">
        <v>9</v>
      </c>
      <c r="G100" s="20">
        <v>0</v>
      </c>
      <c r="H100" s="20">
        <v>0</v>
      </c>
    </row>
    <row r="101" spans="1:8" ht="14.4">
      <c r="A101" s="14" t="s">
        <v>141</v>
      </c>
      <c r="B101" s="26" t="s">
        <v>142</v>
      </c>
      <c r="C101" s="41"/>
      <c r="D101" s="18">
        <v>1</v>
      </c>
      <c r="E101" s="18">
        <v>2</v>
      </c>
      <c r="F101" s="18">
        <v>0</v>
      </c>
      <c r="G101" s="20">
        <v>9544537</v>
      </c>
      <c r="H101" s="20">
        <v>0</v>
      </c>
    </row>
    <row r="102" spans="1:8" ht="14.4">
      <c r="A102" s="14" t="s">
        <v>59</v>
      </c>
      <c r="B102" s="25" t="s">
        <v>143</v>
      </c>
      <c r="C102" s="41"/>
      <c r="D102" s="18">
        <v>1</v>
      </c>
      <c r="E102" s="18">
        <v>2</v>
      </c>
      <c r="F102" s="18">
        <v>1</v>
      </c>
      <c r="G102" s="20">
        <f>G82+G88+G89+G92+G96-G99</f>
        <v>183034380</v>
      </c>
      <c r="H102" s="20">
        <v>202755834</v>
      </c>
    </row>
    <row r="103" spans="1:8" ht="14.4">
      <c r="A103" s="14" t="s">
        <v>61</v>
      </c>
      <c r="B103" s="25" t="s">
        <v>144</v>
      </c>
      <c r="C103" s="41"/>
      <c r="D103" s="18">
        <v>1</v>
      </c>
      <c r="E103" s="18">
        <v>2</v>
      </c>
      <c r="F103" s="18">
        <v>2</v>
      </c>
      <c r="G103" s="20">
        <v>0</v>
      </c>
      <c r="H103" s="20">
        <v>0</v>
      </c>
    </row>
    <row r="104" spans="1:8" ht="14.4">
      <c r="A104" s="21" t="s">
        <v>20</v>
      </c>
      <c r="B104" s="19" t="s">
        <v>145</v>
      </c>
      <c r="C104" s="41"/>
      <c r="D104" s="18">
        <v>1</v>
      </c>
      <c r="E104" s="18">
        <v>2</v>
      </c>
      <c r="F104" s="18">
        <v>3</v>
      </c>
      <c r="G104" s="23">
        <f>G102+G103</f>
        <v>183034380</v>
      </c>
      <c r="H104" s="23">
        <v>202755834</v>
      </c>
    </row>
    <row r="105" spans="1:8" ht="14.4">
      <c r="A105" s="33"/>
      <c r="B105" s="38" t="s">
        <v>146</v>
      </c>
      <c r="C105" s="39"/>
      <c r="D105" s="199"/>
      <c r="E105" s="200"/>
      <c r="F105" s="201"/>
      <c r="G105" s="23"/>
      <c r="H105" s="20">
        <v>0</v>
      </c>
    </row>
    <row r="106" spans="1:8" ht="14.4">
      <c r="A106" s="21" t="s">
        <v>85</v>
      </c>
      <c r="B106" s="46" t="s">
        <v>147</v>
      </c>
      <c r="C106" s="41"/>
      <c r="D106" s="18">
        <v>1</v>
      </c>
      <c r="E106" s="18">
        <v>2</v>
      </c>
      <c r="F106" s="18">
        <v>4</v>
      </c>
      <c r="G106" s="23">
        <f>G107+G112+G113+G114</f>
        <v>17336437</v>
      </c>
      <c r="H106" s="23">
        <v>31626057</v>
      </c>
    </row>
    <row r="107" spans="1:8" ht="14.4">
      <c r="A107" s="14" t="s">
        <v>89</v>
      </c>
      <c r="B107" s="47" t="s">
        <v>148</v>
      </c>
      <c r="C107" s="41"/>
      <c r="D107" s="18">
        <v>1</v>
      </c>
      <c r="E107" s="18">
        <v>2</v>
      </c>
      <c r="F107" s="18">
        <v>5</v>
      </c>
      <c r="G107" s="20">
        <v>5867882</v>
      </c>
      <c r="H107" s="20">
        <v>9788603</v>
      </c>
    </row>
    <row r="108" spans="1:8" ht="14.4">
      <c r="A108" s="48" t="s">
        <v>23</v>
      </c>
      <c r="B108" s="49" t="s">
        <v>149</v>
      </c>
      <c r="C108" s="50"/>
      <c r="D108" s="51">
        <v>1</v>
      </c>
      <c r="E108" s="51">
        <v>2</v>
      </c>
      <c r="F108" s="51">
        <v>6</v>
      </c>
      <c r="G108" s="20">
        <v>3572357</v>
      </c>
      <c r="H108" s="20">
        <v>7551124</v>
      </c>
    </row>
    <row r="109" spans="1:8" ht="14.4">
      <c r="A109" s="14" t="s">
        <v>25</v>
      </c>
      <c r="B109" s="26" t="s">
        <v>150</v>
      </c>
      <c r="C109" s="41"/>
      <c r="D109" s="18">
        <v>1</v>
      </c>
      <c r="E109" s="18">
        <v>2</v>
      </c>
      <c r="F109" s="18">
        <v>7</v>
      </c>
      <c r="G109" s="20">
        <v>2295525</v>
      </c>
      <c r="H109" s="20">
        <v>2237479</v>
      </c>
    </row>
    <row r="110" spans="1:8" ht="14.4">
      <c r="A110" s="14" t="s">
        <v>27</v>
      </c>
      <c r="B110" s="26" t="s">
        <v>151</v>
      </c>
      <c r="C110" s="41"/>
      <c r="D110" s="18">
        <v>1</v>
      </c>
      <c r="E110" s="18">
        <v>2</v>
      </c>
      <c r="F110" s="18">
        <v>8</v>
      </c>
      <c r="G110" s="20">
        <v>0</v>
      </c>
      <c r="H110" s="20">
        <v>0</v>
      </c>
    </row>
    <row r="111" spans="1:8" ht="14.4">
      <c r="A111" s="14" t="s">
        <v>29</v>
      </c>
      <c r="B111" s="26" t="s">
        <v>152</v>
      </c>
      <c r="C111" s="41"/>
      <c r="D111" s="18">
        <v>1</v>
      </c>
      <c r="E111" s="18">
        <v>2</v>
      </c>
      <c r="F111" s="18">
        <v>9</v>
      </c>
      <c r="G111" s="20">
        <v>0</v>
      </c>
      <c r="H111" s="20">
        <v>0</v>
      </c>
    </row>
    <row r="112" spans="1:8" ht="14.4">
      <c r="A112" s="14" t="s">
        <v>35</v>
      </c>
      <c r="B112" s="47" t="s">
        <v>153</v>
      </c>
      <c r="C112" s="41"/>
      <c r="D112" s="18">
        <v>1</v>
      </c>
      <c r="E112" s="18">
        <v>3</v>
      </c>
      <c r="F112" s="18">
        <v>0</v>
      </c>
      <c r="G112" s="20">
        <v>2903</v>
      </c>
      <c r="H112" s="20">
        <v>2902</v>
      </c>
    </row>
    <row r="113" spans="1:8" s="45" customFormat="1" ht="14.4">
      <c r="A113" s="42" t="s">
        <v>43</v>
      </c>
      <c r="B113" s="52" t="s">
        <v>154</v>
      </c>
      <c r="C113" s="44"/>
      <c r="D113" s="37">
        <v>1</v>
      </c>
      <c r="E113" s="37">
        <v>3</v>
      </c>
      <c r="F113" s="37">
        <v>1</v>
      </c>
      <c r="G113" s="20">
        <v>11465652</v>
      </c>
      <c r="H113" s="20">
        <v>21834552</v>
      </c>
    </row>
    <row r="114" spans="1:8" ht="14.4">
      <c r="A114" s="14" t="s">
        <v>45</v>
      </c>
      <c r="B114" s="47" t="s">
        <v>155</v>
      </c>
      <c r="C114" s="41"/>
      <c r="D114" s="18">
        <v>1</v>
      </c>
      <c r="E114" s="18">
        <v>3</v>
      </c>
      <c r="F114" s="18">
        <v>2</v>
      </c>
      <c r="G114" s="20">
        <v>0</v>
      </c>
      <c r="H114" s="20">
        <v>0</v>
      </c>
    </row>
    <row r="115" spans="1:8" ht="14.4">
      <c r="A115" s="21" t="s">
        <v>87</v>
      </c>
      <c r="B115" s="46" t="s">
        <v>156</v>
      </c>
      <c r="C115" s="41"/>
      <c r="D115" s="18">
        <v>1</v>
      </c>
      <c r="E115" s="18">
        <v>3</v>
      </c>
      <c r="F115" s="18">
        <v>3</v>
      </c>
      <c r="G115" s="20"/>
      <c r="H115" s="20">
        <v>0</v>
      </c>
    </row>
    <row r="116" spans="1:8" ht="14.4">
      <c r="A116" s="21" t="s">
        <v>112</v>
      </c>
      <c r="B116" s="46" t="s">
        <v>157</v>
      </c>
      <c r="C116" s="41"/>
      <c r="D116" s="18">
        <v>1</v>
      </c>
      <c r="E116" s="18">
        <v>3</v>
      </c>
      <c r="F116" s="18">
        <v>4</v>
      </c>
      <c r="G116" s="23">
        <f>G117+G124+G126+G127+G128+G129</f>
        <v>74609652</v>
      </c>
      <c r="H116" s="23">
        <v>91322118</v>
      </c>
    </row>
    <row r="117" spans="1:8" ht="14.4">
      <c r="A117" s="14" t="s">
        <v>89</v>
      </c>
      <c r="B117" s="47" t="s">
        <v>158</v>
      </c>
      <c r="C117" s="41"/>
      <c r="D117" s="18">
        <v>1</v>
      </c>
      <c r="E117" s="18">
        <v>3</v>
      </c>
      <c r="F117" s="18">
        <v>5</v>
      </c>
      <c r="G117" s="20">
        <f>G118+G119+G120+G121+G122+G123</f>
        <v>44447270</v>
      </c>
      <c r="H117" s="20">
        <v>57244583</v>
      </c>
    </row>
    <row r="118" spans="1:8" ht="14.4">
      <c r="A118" s="14" t="s">
        <v>23</v>
      </c>
      <c r="B118" s="26" t="s">
        <v>159</v>
      </c>
      <c r="C118" s="41"/>
      <c r="D118" s="18">
        <v>1</v>
      </c>
      <c r="E118" s="18">
        <v>3</v>
      </c>
      <c r="F118" s="18">
        <v>6</v>
      </c>
      <c r="G118" s="20">
        <v>8411086</v>
      </c>
      <c r="H118" s="20">
        <v>13182682</v>
      </c>
    </row>
    <row r="119" spans="1:8" ht="14.4">
      <c r="A119" s="14" t="s">
        <v>25</v>
      </c>
      <c r="B119" s="26" t="s">
        <v>160</v>
      </c>
      <c r="C119" s="41"/>
      <c r="D119" s="18">
        <v>1</v>
      </c>
      <c r="E119" s="18">
        <v>3</v>
      </c>
      <c r="F119" s="18">
        <v>7</v>
      </c>
      <c r="G119" s="20">
        <v>0</v>
      </c>
      <c r="H119" s="20">
        <v>0</v>
      </c>
    </row>
    <row r="120" spans="1:8" ht="14.4">
      <c r="A120" s="14" t="s">
        <v>27</v>
      </c>
      <c r="B120" s="26" t="s">
        <v>149</v>
      </c>
      <c r="C120" s="41"/>
      <c r="D120" s="18">
        <v>1</v>
      </c>
      <c r="E120" s="18">
        <v>3</v>
      </c>
      <c r="F120" s="18">
        <v>8</v>
      </c>
      <c r="G120" s="20">
        <v>35821420</v>
      </c>
      <c r="H120" s="20">
        <v>43092895</v>
      </c>
    </row>
    <row r="121" spans="1:8" ht="14.4">
      <c r="A121" s="14" t="s">
        <v>29</v>
      </c>
      <c r="B121" s="26" t="s">
        <v>150</v>
      </c>
      <c r="C121" s="41"/>
      <c r="D121" s="18">
        <v>1</v>
      </c>
      <c r="E121" s="18">
        <v>3</v>
      </c>
      <c r="F121" s="18">
        <v>9</v>
      </c>
      <c r="G121" s="20">
        <v>211369</v>
      </c>
      <c r="H121" s="20">
        <v>964476</v>
      </c>
    </row>
    <row r="122" spans="1:8" ht="14.4">
      <c r="A122" s="14" t="s">
        <v>31</v>
      </c>
      <c r="B122" s="26" t="s">
        <v>151</v>
      </c>
      <c r="C122" s="41"/>
      <c r="D122" s="18">
        <v>1</v>
      </c>
      <c r="E122" s="18">
        <v>4</v>
      </c>
      <c r="F122" s="18">
        <v>0</v>
      </c>
      <c r="G122" s="20">
        <v>0</v>
      </c>
      <c r="H122" s="20">
        <v>0</v>
      </c>
    </row>
    <row r="123" spans="1:8" ht="14.4">
      <c r="A123" s="14" t="s">
        <v>33</v>
      </c>
      <c r="B123" s="26" t="s">
        <v>152</v>
      </c>
      <c r="C123" s="41"/>
      <c r="D123" s="18">
        <v>1</v>
      </c>
      <c r="E123" s="18">
        <v>4</v>
      </c>
      <c r="F123" s="18">
        <v>1</v>
      </c>
      <c r="G123" s="20">
        <v>3395</v>
      </c>
      <c r="H123" s="20">
        <v>4530</v>
      </c>
    </row>
    <row r="124" spans="1:8" ht="14.4">
      <c r="A124" s="14" t="s">
        <v>35</v>
      </c>
      <c r="B124" s="25" t="s">
        <v>161</v>
      </c>
      <c r="C124" s="41"/>
      <c r="D124" s="18">
        <v>1</v>
      </c>
      <c r="E124" s="18">
        <v>4</v>
      </c>
      <c r="F124" s="18">
        <v>2</v>
      </c>
      <c r="G124" s="20">
        <v>0</v>
      </c>
      <c r="H124" s="20">
        <v>0</v>
      </c>
    </row>
    <row r="125" spans="1:8" ht="14.4">
      <c r="A125" s="14" t="s">
        <v>43</v>
      </c>
      <c r="B125" s="25" t="s">
        <v>108</v>
      </c>
      <c r="C125" s="41"/>
      <c r="D125" s="18">
        <v>1</v>
      </c>
      <c r="E125" s="18">
        <v>4</v>
      </c>
      <c r="F125" s="18">
        <v>3</v>
      </c>
      <c r="G125" s="20">
        <v>0</v>
      </c>
      <c r="H125" s="20">
        <v>0</v>
      </c>
    </row>
    <row r="126" spans="1:8" ht="14.4">
      <c r="A126" s="14" t="s">
        <v>45</v>
      </c>
      <c r="B126" s="47" t="s">
        <v>153</v>
      </c>
      <c r="C126" s="41"/>
      <c r="D126" s="18">
        <v>1</v>
      </c>
      <c r="E126" s="18">
        <v>4</v>
      </c>
      <c r="F126" s="18">
        <v>4</v>
      </c>
      <c r="G126" s="20">
        <v>0</v>
      </c>
      <c r="H126" s="20">
        <v>765104</v>
      </c>
    </row>
    <row r="127" spans="1:8" ht="14.4">
      <c r="A127" s="14" t="s">
        <v>55</v>
      </c>
      <c r="B127" s="47" t="s">
        <v>154</v>
      </c>
      <c r="C127" s="41"/>
      <c r="D127" s="18">
        <v>1</v>
      </c>
      <c r="E127" s="18">
        <v>4</v>
      </c>
      <c r="F127" s="18">
        <v>5</v>
      </c>
      <c r="G127" s="20">
        <v>1426237</v>
      </c>
      <c r="H127" s="20">
        <v>1131046</v>
      </c>
    </row>
    <row r="128" spans="1:8" ht="14.4">
      <c r="A128" s="14" t="s">
        <v>57</v>
      </c>
      <c r="B128" s="47" t="s">
        <v>162</v>
      </c>
      <c r="C128" s="41"/>
      <c r="D128" s="18">
        <v>1</v>
      </c>
      <c r="E128" s="18">
        <v>4</v>
      </c>
      <c r="F128" s="18">
        <v>6</v>
      </c>
      <c r="G128" s="20">
        <v>0</v>
      </c>
      <c r="H128" s="20">
        <v>19244</v>
      </c>
    </row>
    <row r="129" spans="1:8" ht="14.4">
      <c r="A129" s="14" t="s">
        <v>59</v>
      </c>
      <c r="B129" s="47" t="s">
        <v>155</v>
      </c>
      <c r="C129" s="41"/>
      <c r="D129" s="18">
        <v>1</v>
      </c>
      <c r="E129" s="18">
        <v>4</v>
      </c>
      <c r="F129" s="18">
        <v>7</v>
      </c>
      <c r="G129" s="20">
        <v>28736145</v>
      </c>
      <c r="H129" s="20">
        <v>32162141</v>
      </c>
    </row>
    <row r="130" spans="1:8" ht="14.4">
      <c r="A130" s="21" t="s">
        <v>114</v>
      </c>
      <c r="B130" s="46" t="s">
        <v>163</v>
      </c>
      <c r="C130" s="41"/>
      <c r="D130" s="18">
        <v>1</v>
      </c>
      <c r="E130" s="18">
        <v>4</v>
      </c>
      <c r="F130" s="18">
        <v>8</v>
      </c>
      <c r="G130" s="23">
        <f>G106+G115+G116</f>
        <v>91946089</v>
      </c>
      <c r="H130" s="23">
        <v>122948175</v>
      </c>
    </row>
    <row r="131" spans="1:8" ht="14.4">
      <c r="A131" s="21" t="s">
        <v>116</v>
      </c>
      <c r="B131" s="27" t="s">
        <v>164</v>
      </c>
      <c r="C131" s="41"/>
      <c r="D131" s="18">
        <v>1</v>
      </c>
      <c r="E131" s="18">
        <v>4</v>
      </c>
      <c r="F131" s="18">
        <v>9</v>
      </c>
      <c r="G131" s="23">
        <f>G104+G130</f>
        <v>274980469</v>
      </c>
      <c r="H131" s="23">
        <v>325704009</v>
      </c>
    </row>
    <row r="132" spans="1:8" ht="14.4">
      <c r="A132" s="21" t="s">
        <v>165</v>
      </c>
      <c r="B132" s="27" t="s">
        <v>115</v>
      </c>
      <c r="C132" s="41"/>
      <c r="D132" s="18">
        <v>1</v>
      </c>
      <c r="E132" s="18">
        <v>5</v>
      </c>
      <c r="F132" s="18">
        <v>0</v>
      </c>
      <c r="G132" s="23"/>
      <c r="H132" s="23">
        <v>240112</v>
      </c>
    </row>
    <row r="133" spans="1:8" ht="14.4">
      <c r="A133" s="21" t="s">
        <v>166</v>
      </c>
      <c r="B133" s="27" t="s">
        <v>167</v>
      </c>
      <c r="C133" s="41"/>
      <c r="D133" s="18">
        <v>1</v>
      </c>
      <c r="E133" s="18">
        <v>5</v>
      </c>
      <c r="F133" s="18">
        <v>1</v>
      </c>
      <c r="G133" s="23">
        <f>G131+G132</f>
        <v>274980469</v>
      </c>
      <c r="H133" s="23">
        <v>325944121</v>
      </c>
    </row>
    <row r="134" spans="1:8">
      <c r="B134" s="53"/>
      <c r="C134" s="53"/>
    </row>
    <row r="137" spans="1:8">
      <c r="A137" s="202" t="s">
        <v>168</v>
      </c>
      <c r="B137" s="202"/>
      <c r="H137" s="8" t="s">
        <v>169</v>
      </c>
    </row>
    <row r="138" spans="1:8">
      <c r="A138" s="202" t="s">
        <v>170</v>
      </c>
      <c r="B138" s="202"/>
      <c r="G138" s="8" t="s">
        <v>171</v>
      </c>
      <c r="H138" s="3" t="s">
        <v>172</v>
      </c>
    </row>
  </sheetData>
  <mergeCells count="17">
    <mergeCell ref="D79:F79"/>
    <mergeCell ref="B3:H3"/>
    <mergeCell ref="B4:H4"/>
    <mergeCell ref="B5:H5"/>
    <mergeCell ref="B6:H6"/>
    <mergeCell ref="B7:H7"/>
    <mergeCell ref="A11:H11"/>
    <mergeCell ref="A12:H12"/>
    <mergeCell ref="A13:H13"/>
    <mergeCell ref="D14:F14"/>
    <mergeCell ref="D15:F15"/>
    <mergeCell ref="D16:F16"/>
    <mergeCell ref="D80:F80"/>
    <mergeCell ref="D81:F81"/>
    <mergeCell ref="D105:F105"/>
    <mergeCell ref="A137:B137"/>
    <mergeCell ref="A138:B138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0"/>
  <sheetViews>
    <sheetView tabSelected="1" zoomScale="130" zoomScaleNormal="130" workbookViewId="0">
      <selection activeCell="K21" sqref="K21"/>
    </sheetView>
  </sheetViews>
  <sheetFormatPr defaultColWidth="9.109375" defaultRowHeight="13.2"/>
  <cols>
    <col min="1" max="1" width="5.88671875" style="3" customWidth="1"/>
    <col min="2" max="2" width="70" style="3" customWidth="1"/>
    <col min="3" max="3" width="9.5546875" style="3" customWidth="1"/>
    <col min="4" max="6" width="2.44140625" style="3" customWidth="1"/>
    <col min="7" max="8" width="17.5546875" style="3" customWidth="1"/>
    <col min="9" max="10" width="9.109375" style="3"/>
    <col min="11" max="11" width="13.77734375" style="3" customWidth="1"/>
    <col min="12" max="16384" width="9.109375" style="3"/>
  </cols>
  <sheetData>
    <row r="1" spans="1:8" ht="13.8">
      <c r="A1" s="1"/>
      <c r="B1" s="2"/>
      <c r="H1" s="4" t="s">
        <v>0</v>
      </c>
    </row>
    <row r="2" spans="1:8" ht="13.8">
      <c r="A2" s="5"/>
      <c r="C2" s="6"/>
      <c r="H2" s="55" t="s">
        <v>173</v>
      </c>
    </row>
    <row r="3" spans="1:8">
      <c r="A3" s="56" t="s">
        <v>174</v>
      </c>
      <c r="B3" s="57"/>
      <c r="C3" s="57"/>
      <c r="D3" s="57"/>
      <c r="E3" s="57"/>
      <c r="F3" s="57"/>
      <c r="G3" s="57"/>
      <c r="H3" s="58"/>
    </row>
    <row r="4" spans="1:8">
      <c r="A4" s="56" t="s">
        <v>175</v>
      </c>
      <c r="B4" s="57"/>
      <c r="C4" s="57"/>
      <c r="D4" s="57"/>
      <c r="E4" s="57"/>
      <c r="F4" s="57"/>
      <c r="G4" s="57"/>
      <c r="H4" s="58"/>
    </row>
    <row r="5" spans="1:8">
      <c r="A5" s="59" t="s">
        <v>176</v>
      </c>
      <c r="B5" s="60"/>
      <c r="C5" s="60"/>
      <c r="D5" s="60"/>
      <c r="E5" s="60"/>
      <c r="F5" s="60"/>
      <c r="G5" s="60"/>
      <c r="H5" s="61"/>
    </row>
    <row r="6" spans="1:8">
      <c r="A6" s="56" t="s">
        <v>177</v>
      </c>
      <c r="B6" s="57"/>
      <c r="C6" s="57"/>
      <c r="D6" s="57"/>
      <c r="E6" s="57"/>
      <c r="F6" s="57"/>
      <c r="G6" s="57"/>
      <c r="H6" s="58"/>
    </row>
    <row r="7" spans="1:8">
      <c r="A7" s="62" t="s">
        <v>178</v>
      </c>
      <c r="B7" s="63"/>
      <c r="C7" s="63"/>
      <c r="D7" s="63"/>
      <c r="E7" s="63"/>
      <c r="F7" s="63"/>
      <c r="G7" s="63"/>
      <c r="H7" s="64"/>
    </row>
    <row r="8" spans="1:8" ht="18" customHeight="1">
      <c r="H8" s="8"/>
    </row>
    <row r="9" spans="1:8" hidden="1"/>
    <row r="10" spans="1:8" ht="1.5" hidden="1" customHeight="1"/>
    <row r="11" spans="1:8" ht="30.75" customHeight="1" thickBot="1">
      <c r="A11" s="210" t="s">
        <v>179</v>
      </c>
      <c r="B11" s="211"/>
      <c r="C11" s="211"/>
      <c r="D11" s="211"/>
      <c r="E11" s="211"/>
      <c r="F11" s="211"/>
      <c r="G11" s="211"/>
      <c r="H11" s="212"/>
    </row>
    <row r="12" spans="1:8" ht="22.5" customHeight="1" thickTop="1">
      <c r="A12" s="213" t="s">
        <v>180</v>
      </c>
      <c r="B12" s="213"/>
      <c r="C12" s="213"/>
      <c r="D12" s="213"/>
      <c r="E12" s="213"/>
      <c r="F12" s="213"/>
      <c r="G12" s="213"/>
      <c r="H12" s="213"/>
    </row>
    <row r="13" spans="1:8">
      <c r="A13" s="214" t="s">
        <v>12</v>
      </c>
      <c r="B13" s="214"/>
      <c r="C13" s="214"/>
      <c r="D13" s="214"/>
      <c r="E13" s="214"/>
      <c r="F13" s="214"/>
      <c r="G13" s="214"/>
      <c r="H13" s="214"/>
    </row>
    <row r="14" spans="1:8" ht="27.6">
      <c r="A14" s="65" t="s">
        <v>13</v>
      </c>
      <c r="B14" s="10" t="s">
        <v>14</v>
      </c>
      <c r="C14" s="11" t="s">
        <v>15</v>
      </c>
      <c r="D14" s="220" t="s">
        <v>16</v>
      </c>
      <c r="E14" s="217"/>
      <c r="F14" s="218"/>
      <c r="G14" s="66" t="s">
        <v>181</v>
      </c>
      <c r="H14" s="66" t="s">
        <v>182</v>
      </c>
    </row>
    <row r="15" spans="1:8" s="45" customFormat="1">
      <c r="A15" s="67">
        <v>1</v>
      </c>
      <c r="B15" s="68">
        <v>2</v>
      </c>
      <c r="C15" s="69">
        <v>3</v>
      </c>
      <c r="D15" s="221">
        <v>4</v>
      </c>
      <c r="E15" s="222"/>
      <c r="F15" s="223"/>
      <c r="G15" s="70">
        <v>5</v>
      </c>
      <c r="H15" s="37">
        <v>6</v>
      </c>
    </row>
    <row r="16" spans="1:8" s="45" customFormat="1" ht="14.4">
      <c r="A16" s="67"/>
      <c r="B16" s="71" t="s">
        <v>183</v>
      </c>
      <c r="C16" s="44"/>
      <c r="D16" s="221"/>
      <c r="E16" s="222"/>
      <c r="F16" s="223"/>
      <c r="G16" s="20"/>
      <c r="H16" s="20"/>
    </row>
    <row r="17" spans="1:8" s="45" customFormat="1" ht="14.4">
      <c r="A17" s="72" t="s">
        <v>20</v>
      </c>
      <c r="B17" s="73" t="s">
        <v>184</v>
      </c>
      <c r="C17" s="44"/>
      <c r="D17" s="37">
        <v>2</v>
      </c>
      <c r="E17" s="37">
        <v>0</v>
      </c>
      <c r="F17" s="37">
        <v>1</v>
      </c>
      <c r="G17" s="23">
        <f>G18+G22+G26</f>
        <v>100655318</v>
      </c>
      <c r="H17" s="23">
        <f>H18+H22+H26</f>
        <v>93524579</v>
      </c>
    </row>
    <row r="18" spans="1:8" s="45" customFormat="1" ht="14.4">
      <c r="A18" s="67" t="s">
        <v>89</v>
      </c>
      <c r="B18" s="74" t="s">
        <v>185</v>
      </c>
      <c r="C18" s="44"/>
      <c r="D18" s="37">
        <v>2</v>
      </c>
      <c r="E18" s="37">
        <v>0</v>
      </c>
      <c r="F18" s="37">
        <v>2</v>
      </c>
      <c r="G18" s="20">
        <v>0</v>
      </c>
      <c r="H18" s="20">
        <v>0</v>
      </c>
    </row>
    <row r="19" spans="1:8" s="45" customFormat="1" ht="14.4">
      <c r="A19" s="67" t="s">
        <v>23</v>
      </c>
      <c r="B19" s="75" t="s">
        <v>186</v>
      </c>
      <c r="C19" s="44"/>
      <c r="D19" s="37">
        <v>2</v>
      </c>
      <c r="E19" s="37">
        <v>0</v>
      </c>
      <c r="F19" s="37">
        <v>3</v>
      </c>
      <c r="G19" s="20">
        <v>0</v>
      </c>
      <c r="H19" s="20">
        <v>0</v>
      </c>
    </row>
    <row r="20" spans="1:8" s="45" customFormat="1" ht="14.4">
      <c r="A20" s="67" t="s">
        <v>25</v>
      </c>
      <c r="B20" s="75" t="s">
        <v>187</v>
      </c>
      <c r="C20" s="44"/>
      <c r="D20" s="37">
        <v>2</v>
      </c>
      <c r="E20" s="37">
        <v>0</v>
      </c>
      <c r="F20" s="37">
        <v>4</v>
      </c>
      <c r="G20" s="20">
        <v>0</v>
      </c>
      <c r="H20" s="20">
        <v>0</v>
      </c>
    </row>
    <row r="21" spans="1:8" s="45" customFormat="1" ht="14.4">
      <c r="A21" s="67" t="s">
        <v>27</v>
      </c>
      <c r="B21" s="75" t="s">
        <v>188</v>
      </c>
      <c r="C21" s="44"/>
      <c r="D21" s="37">
        <v>2</v>
      </c>
      <c r="E21" s="37">
        <v>0</v>
      </c>
      <c r="F21" s="37">
        <v>5</v>
      </c>
      <c r="G21" s="20">
        <v>0</v>
      </c>
      <c r="H21" s="20">
        <v>0</v>
      </c>
    </row>
    <row r="22" spans="1:8" s="45" customFormat="1" ht="14.4">
      <c r="A22" s="67" t="s">
        <v>35</v>
      </c>
      <c r="B22" s="74" t="s">
        <v>189</v>
      </c>
      <c r="C22" s="44"/>
      <c r="D22" s="37">
        <v>2</v>
      </c>
      <c r="E22" s="37">
        <v>0</v>
      </c>
      <c r="F22" s="37">
        <v>6</v>
      </c>
      <c r="G22" s="20">
        <f>G23+G24+G25</f>
        <v>42991248</v>
      </c>
      <c r="H22" s="20">
        <f>SUM(H23:H25)</f>
        <v>39394529</v>
      </c>
    </row>
    <row r="23" spans="1:8" s="45" customFormat="1" ht="14.4">
      <c r="A23" s="67" t="s">
        <v>37</v>
      </c>
      <c r="B23" s="75" t="s">
        <v>186</v>
      </c>
      <c r="C23" s="44"/>
      <c r="D23" s="37">
        <v>2</v>
      </c>
      <c r="E23" s="37">
        <v>0</v>
      </c>
      <c r="F23" s="37">
        <v>7</v>
      </c>
      <c r="G23" s="20">
        <v>762149</v>
      </c>
      <c r="H23" s="20">
        <v>1888156</v>
      </c>
    </row>
    <row r="24" spans="1:8" s="45" customFormat="1" ht="14.4">
      <c r="A24" s="67" t="s">
        <v>38</v>
      </c>
      <c r="B24" s="75" t="s">
        <v>187</v>
      </c>
      <c r="C24" s="44"/>
      <c r="D24" s="37">
        <v>2</v>
      </c>
      <c r="E24" s="37">
        <v>0</v>
      </c>
      <c r="F24" s="37">
        <v>8</v>
      </c>
      <c r="G24" s="20">
        <v>42150028</v>
      </c>
      <c r="H24" s="20">
        <v>37468252</v>
      </c>
    </row>
    <row r="25" spans="1:8" s="45" customFormat="1" ht="14.4">
      <c r="A25" s="67" t="s">
        <v>39</v>
      </c>
      <c r="B25" s="75" t="s">
        <v>188</v>
      </c>
      <c r="C25" s="44"/>
      <c r="D25" s="37">
        <v>2</v>
      </c>
      <c r="E25" s="37">
        <v>0</v>
      </c>
      <c r="F25" s="37">
        <v>9</v>
      </c>
      <c r="G25" s="20">
        <v>79071</v>
      </c>
      <c r="H25" s="20">
        <v>38121</v>
      </c>
    </row>
    <row r="26" spans="1:8" s="45" customFormat="1" ht="14.4">
      <c r="A26" s="67" t="s">
        <v>43</v>
      </c>
      <c r="B26" s="74" t="s">
        <v>190</v>
      </c>
      <c r="C26" s="44"/>
      <c r="D26" s="37">
        <v>2</v>
      </c>
      <c r="E26" s="37">
        <v>1</v>
      </c>
      <c r="F26" s="37">
        <v>0</v>
      </c>
      <c r="G26" s="20">
        <f>G27+G28+G29</f>
        <v>57664070</v>
      </c>
      <c r="H26" s="20">
        <f>SUM(H27:H29)</f>
        <v>54130050</v>
      </c>
    </row>
    <row r="27" spans="1:8" s="45" customFormat="1" ht="14.4">
      <c r="A27" s="67" t="s">
        <v>127</v>
      </c>
      <c r="B27" s="75" t="s">
        <v>186</v>
      </c>
      <c r="C27" s="44"/>
      <c r="D27" s="37">
        <v>2</v>
      </c>
      <c r="E27" s="37">
        <v>1</v>
      </c>
      <c r="F27" s="37">
        <v>1</v>
      </c>
      <c r="G27" s="20">
        <v>0</v>
      </c>
      <c r="H27" s="20">
        <v>0</v>
      </c>
    </row>
    <row r="28" spans="1:8" s="45" customFormat="1" ht="14.4">
      <c r="A28" s="67" t="s">
        <v>129</v>
      </c>
      <c r="B28" s="75" t="s">
        <v>187</v>
      </c>
      <c r="C28" s="44"/>
      <c r="D28" s="37">
        <v>2</v>
      </c>
      <c r="E28" s="37">
        <v>1</v>
      </c>
      <c r="F28" s="37">
        <v>2</v>
      </c>
      <c r="G28" s="20">
        <v>57656796</v>
      </c>
      <c r="H28" s="20">
        <v>54107656</v>
      </c>
    </row>
    <row r="29" spans="1:8" s="45" customFormat="1" ht="14.4">
      <c r="A29" s="67" t="s">
        <v>191</v>
      </c>
      <c r="B29" s="75" t="s">
        <v>188</v>
      </c>
      <c r="C29" s="44"/>
      <c r="D29" s="37">
        <v>2</v>
      </c>
      <c r="E29" s="37">
        <v>1</v>
      </c>
      <c r="F29" s="37">
        <v>3</v>
      </c>
      <c r="G29" s="20">
        <v>7274</v>
      </c>
      <c r="H29" s="20">
        <v>22394</v>
      </c>
    </row>
    <row r="30" spans="1:8" s="45" customFormat="1" ht="14.4">
      <c r="A30" s="72" t="s">
        <v>85</v>
      </c>
      <c r="B30" s="76" t="s">
        <v>192</v>
      </c>
      <c r="C30" s="44"/>
      <c r="D30" s="37">
        <v>2</v>
      </c>
      <c r="E30" s="37">
        <v>1</v>
      </c>
      <c r="F30" s="37">
        <v>4</v>
      </c>
      <c r="G30" s="23">
        <f>G31+G46+G57+G58++G59+G60+G61+G62+G63+G67</f>
        <v>6436440</v>
      </c>
      <c r="H30" s="23">
        <f>H31+H46+H57+H58+H59+H60+H61+H62+H63+H67</f>
        <v>2426186</v>
      </c>
    </row>
    <row r="31" spans="1:8" s="45" customFormat="1" ht="14.4">
      <c r="A31" s="67" t="s">
        <v>89</v>
      </c>
      <c r="B31" s="77" t="s">
        <v>193</v>
      </c>
      <c r="C31" s="44"/>
      <c r="D31" s="37">
        <v>2</v>
      </c>
      <c r="E31" s="37">
        <v>1</v>
      </c>
      <c r="F31" s="37">
        <v>5</v>
      </c>
      <c r="G31" s="20">
        <f>G32+G33+G34+G35+G36+G37+G38</f>
        <v>10000</v>
      </c>
      <c r="H31" s="20">
        <f>SUM(H32:H45)</f>
        <v>233917</v>
      </c>
    </row>
    <row r="32" spans="1:8" s="45" customFormat="1" ht="14.4">
      <c r="A32" s="67" t="s">
        <v>23</v>
      </c>
      <c r="B32" s="75" t="s">
        <v>194</v>
      </c>
      <c r="C32" s="44"/>
      <c r="D32" s="37">
        <v>2</v>
      </c>
      <c r="E32" s="37">
        <v>1</v>
      </c>
      <c r="F32" s="37">
        <v>6</v>
      </c>
      <c r="G32" s="20">
        <v>10000</v>
      </c>
      <c r="H32" s="20">
        <v>233917</v>
      </c>
    </row>
    <row r="33" spans="1:8" s="45" customFormat="1" ht="26.4">
      <c r="A33" s="67" t="s">
        <v>25</v>
      </c>
      <c r="B33" s="75" t="s">
        <v>195</v>
      </c>
      <c r="C33" s="44"/>
      <c r="D33" s="37">
        <v>2</v>
      </c>
      <c r="E33" s="37">
        <v>1</v>
      </c>
      <c r="F33" s="37">
        <v>7</v>
      </c>
      <c r="G33" s="20"/>
      <c r="H33" s="20">
        <v>0</v>
      </c>
    </row>
    <row r="34" spans="1:8" s="45" customFormat="1" ht="39.6">
      <c r="A34" s="67" t="s">
        <v>27</v>
      </c>
      <c r="B34" s="75" t="s">
        <v>196</v>
      </c>
      <c r="C34" s="44"/>
      <c r="D34" s="37">
        <v>2</v>
      </c>
      <c r="E34" s="37">
        <v>1</v>
      </c>
      <c r="F34" s="37">
        <v>8</v>
      </c>
      <c r="G34" s="20"/>
      <c r="H34" s="20">
        <v>0</v>
      </c>
    </row>
    <row r="35" spans="1:8" s="45" customFormat="1" ht="14.4">
      <c r="A35" s="67" t="s">
        <v>29</v>
      </c>
      <c r="B35" s="75" t="s">
        <v>197</v>
      </c>
      <c r="C35" s="44"/>
      <c r="D35" s="37">
        <v>2</v>
      </c>
      <c r="E35" s="37">
        <v>1</v>
      </c>
      <c r="F35" s="37">
        <v>9</v>
      </c>
      <c r="G35" s="20"/>
      <c r="H35" s="20">
        <v>0</v>
      </c>
    </row>
    <row r="36" spans="1:8" s="45" customFormat="1" ht="26.4">
      <c r="A36" s="67" t="s">
        <v>31</v>
      </c>
      <c r="B36" s="75" t="s">
        <v>198</v>
      </c>
      <c r="C36" s="44"/>
      <c r="D36" s="37">
        <v>2</v>
      </c>
      <c r="E36" s="37">
        <v>2</v>
      </c>
      <c r="F36" s="37">
        <v>0</v>
      </c>
      <c r="G36" s="20"/>
      <c r="H36" s="20">
        <v>0</v>
      </c>
    </row>
    <row r="37" spans="1:8" s="45" customFormat="1" ht="26.4">
      <c r="A37" s="67" t="s">
        <v>33</v>
      </c>
      <c r="B37" s="75" t="s">
        <v>199</v>
      </c>
      <c r="C37" s="44"/>
      <c r="D37" s="37">
        <v>2</v>
      </c>
      <c r="E37" s="37">
        <v>2</v>
      </c>
      <c r="F37" s="37">
        <v>1</v>
      </c>
      <c r="G37" s="20"/>
      <c r="H37" s="20">
        <v>0</v>
      </c>
    </row>
    <row r="38" spans="1:8" s="45" customFormat="1" ht="14.4">
      <c r="A38" s="67" t="s">
        <v>200</v>
      </c>
      <c r="B38" s="75" t="s">
        <v>201</v>
      </c>
      <c r="C38" s="44"/>
      <c r="D38" s="37">
        <v>2</v>
      </c>
      <c r="E38" s="37">
        <v>2</v>
      </c>
      <c r="F38" s="37">
        <v>2</v>
      </c>
      <c r="G38" s="20"/>
      <c r="H38" s="20">
        <v>0</v>
      </c>
    </row>
    <row r="39" spans="1:8" s="45" customFormat="1" ht="26.4">
      <c r="A39" s="67" t="s">
        <v>202</v>
      </c>
      <c r="B39" s="75" t="s">
        <v>203</v>
      </c>
      <c r="C39" s="44"/>
      <c r="D39" s="37">
        <v>2</v>
      </c>
      <c r="E39" s="37">
        <v>2</v>
      </c>
      <c r="F39" s="37">
        <v>3</v>
      </c>
      <c r="G39" s="20"/>
      <c r="H39" s="20">
        <v>0</v>
      </c>
    </row>
    <row r="40" spans="1:8" s="45" customFormat="1" ht="14.4">
      <c r="A40" s="67" t="s">
        <v>204</v>
      </c>
      <c r="B40" s="75" t="s">
        <v>205</v>
      </c>
      <c r="C40" s="44"/>
      <c r="D40" s="37">
        <v>2</v>
      </c>
      <c r="E40" s="37">
        <v>2</v>
      </c>
      <c r="F40" s="37">
        <v>4</v>
      </c>
      <c r="G40" s="20"/>
      <c r="H40" s="20">
        <v>0</v>
      </c>
    </row>
    <row r="41" spans="1:8" s="45" customFormat="1" ht="14.4">
      <c r="A41" s="67" t="s">
        <v>206</v>
      </c>
      <c r="B41" s="75" t="s">
        <v>207</v>
      </c>
      <c r="C41" s="44"/>
      <c r="D41" s="37">
        <v>2</v>
      </c>
      <c r="E41" s="37">
        <v>2</v>
      </c>
      <c r="F41" s="37">
        <v>5</v>
      </c>
      <c r="G41" s="20"/>
      <c r="H41" s="20">
        <v>0</v>
      </c>
    </row>
    <row r="42" spans="1:8" s="45" customFormat="1" ht="14.4">
      <c r="A42" s="67" t="s">
        <v>208</v>
      </c>
      <c r="B42" s="75" t="s">
        <v>209</v>
      </c>
      <c r="C42" s="44"/>
      <c r="D42" s="37">
        <v>2</v>
      </c>
      <c r="E42" s="37">
        <v>2</v>
      </c>
      <c r="F42" s="37">
        <v>6</v>
      </c>
      <c r="G42" s="20"/>
      <c r="H42" s="20">
        <v>0</v>
      </c>
    </row>
    <row r="43" spans="1:8" s="45" customFormat="1" ht="26.4">
      <c r="A43" s="67" t="s">
        <v>210</v>
      </c>
      <c r="B43" s="75" t="s">
        <v>211</v>
      </c>
      <c r="C43" s="44"/>
      <c r="D43" s="37">
        <v>2</v>
      </c>
      <c r="E43" s="37">
        <v>2</v>
      </c>
      <c r="F43" s="37">
        <v>7</v>
      </c>
      <c r="G43" s="20"/>
      <c r="H43" s="20">
        <v>0</v>
      </c>
    </row>
    <row r="44" spans="1:8" s="45" customFormat="1" ht="14.4">
      <c r="A44" s="67" t="s">
        <v>212</v>
      </c>
      <c r="B44" s="75" t="s">
        <v>213</v>
      </c>
      <c r="C44" s="44"/>
      <c r="D44" s="37">
        <v>2</v>
      </c>
      <c r="E44" s="37">
        <v>2</v>
      </c>
      <c r="F44" s="37">
        <v>8</v>
      </c>
      <c r="G44" s="20"/>
      <c r="H44" s="20">
        <v>0</v>
      </c>
    </row>
    <row r="45" spans="1:8" s="45" customFormat="1" ht="26.4">
      <c r="A45" s="67" t="s">
        <v>214</v>
      </c>
      <c r="B45" s="75" t="s">
        <v>215</v>
      </c>
      <c r="C45" s="44"/>
      <c r="D45" s="37">
        <v>2</v>
      </c>
      <c r="E45" s="37">
        <v>2</v>
      </c>
      <c r="F45" s="37">
        <v>9</v>
      </c>
      <c r="G45" s="20"/>
      <c r="H45" s="20">
        <v>0</v>
      </c>
    </row>
    <row r="46" spans="1:8" s="45" customFormat="1" ht="14.4">
      <c r="A46" s="67" t="s">
        <v>35</v>
      </c>
      <c r="B46" s="78" t="s">
        <v>216</v>
      </c>
      <c r="C46" s="44"/>
      <c r="D46" s="37">
        <v>2</v>
      </c>
      <c r="E46" s="37">
        <v>3</v>
      </c>
      <c r="F46" s="37">
        <v>0</v>
      </c>
      <c r="G46" s="20">
        <f>SUM(G47:G56)</f>
        <v>0</v>
      </c>
      <c r="H46" s="20">
        <v>0</v>
      </c>
    </row>
    <row r="47" spans="1:8" s="45" customFormat="1" ht="26.4">
      <c r="A47" s="67" t="s">
        <v>37</v>
      </c>
      <c r="B47" s="75" t="s">
        <v>217</v>
      </c>
      <c r="C47" s="44"/>
      <c r="D47" s="37">
        <v>2</v>
      </c>
      <c r="E47" s="37">
        <v>3</v>
      </c>
      <c r="F47" s="37">
        <v>1</v>
      </c>
      <c r="G47" s="20"/>
      <c r="H47" s="20">
        <v>0</v>
      </c>
    </row>
    <row r="48" spans="1:8" s="45" customFormat="1" ht="26.4">
      <c r="A48" s="67" t="s">
        <v>38</v>
      </c>
      <c r="B48" s="75" t="s">
        <v>218</v>
      </c>
      <c r="C48" s="44"/>
      <c r="D48" s="37">
        <v>2</v>
      </c>
      <c r="E48" s="37">
        <v>3</v>
      </c>
      <c r="F48" s="37">
        <v>2</v>
      </c>
      <c r="G48" s="20"/>
      <c r="H48" s="20">
        <v>0</v>
      </c>
    </row>
    <row r="49" spans="1:8" s="45" customFormat="1" ht="14.4">
      <c r="A49" s="67" t="s">
        <v>39</v>
      </c>
      <c r="B49" s="75" t="s">
        <v>219</v>
      </c>
      <c r="C49" s="44"/>
      <c r="D49" s="37">
        <v>2</v>
      </c>
      <c r="E49" s="37">
        <v>3</v>
      </c>
      <c r="F49" s="37">
        <v>3</v>
      </c>
      <c r="G49" s="20"/>
      <c r="H49" s="20">
        <v>0</v>
      </c>
    </row>
    <row r="50" spans="1:8" s="45" customFormat="1" ht="26.4">
      <c r="A50" s="67" t="s">
        <v>41</v>
      </c>
      <c r="B50" s="75" t="s">
        <v>220</v>
      </c>
      <c r="C50" s="44"/>
      <c r="D50" s="37">
        <v>2</v>
      </c>
      <c r="E50" s="37">
        <v>3</v>
      </c>
      <c r="F50" s="37">
        <v>4</v>
      </c>
      <c r="G50" s="20"/>
      <c r="H50" s="20">
        <v>0</v>
      </c>
    </row>
    <row r="51" spans="1:8" s="45" customFormat="1" ht="14.4">
      <c r="A51" s="67" t="s">
        <v>221</v>
      </c>
      <c r="B51" s="75" t="s">
        <v>222</v>
      </c>
      <c r="C51" s="44"/>
      <c r="D51" s="37">
        <v>2</v>
      </c>
      <c r="E51" s="37">
        <v>3</v>
      </c>
      <c r="F51" s="37">
        <v>5</v>
      </c>
      <c r="G51" s="20">
        <v>0</v>
      </c>
      <c r="H51" s="20">
        <v>0</v>
      </c>
    </row>
    <row r="52" spans="1:8" s="45" customFormat="1" ht="14.4">
      <c r="A52" s="67" t="s">
        <v>223</v>
      </c>
      <c r="B52" s="75" t="s">
        <v>224</v>
      </c>
      <c r="C52" s="44"/>
      <c r="D52" s="37">
        <v>2</v>
      </c>
      <c r="E52" s="37">
        <v>3</v>
      </c>
      <c r="F52" s="37">
        <v>6</v>
      </c>
      <c r="G52" s="20"/>
      <c r="H52" s="20">
        <v>0</v>
      </c>
    </row>
    <row r="53" spans="1:8" s="45" customFormat="1" ht="14.4">
      <c r="A53" s="67" t="s">
        <v>225</v>
      </c>
      <c r="B53" s="75" t="s">
        <v>226</v>
      </c>
      <c r="C53" s="44"/>
      <c r="D53" s="37">
        <v>2</v>
      </c>
      <c r="E53" s="37">
        <v>3</v>
      </c>
      <c r="F53" s="37">
        <v>7</v>
      </c>
      <c r="G53" s="20"/>
      <c r="H53" s="20">
        <v>0</v>
      </c>
    </row>
    <row r="54" spans="1:8" s="45" customFormat="1" ht="13.5" customHeight="1">
      <c r="A54" s="67" t="s">
        <v>227</v>
      </c>
      <c r="B54" s="75" t="s">
        <v>228</v>
      </c>
      <c r="C54" s="44"/>
      <c r="D54" s="37">
        <v>2</v>
      </c>
      <c r="E54" s="37">
        <v>3</v>
      </c>
      <c r="F54" s="37">
        <v>8</v>
      </c>
      <c r="G54" s="20"/>
      <c r="H54" s="20">
        <v>0</v>
      </c>
    </row>
    <row r="55" spans="1:8" s="45" customFormat="1" ht="14.4">
      <c r="A55" s="67" t="s">
        <v>229</v>
      </c>
      <c r="B55" s="75" t="s">
        <v>230</v>
      </c>
      <c r="C55" s="44"/>
      <c r="D55" s="37">
        <v>2</v>
      </c>
      <c r="E55" s="37">
        <v>3</v>
      </c>
      <c r="F55" s="37">
        <v>9</v>
      </c>
      <c r="G55" s="20"/>
      <c r="H55" s="20">
        <v>0</v>
      </c>
    </row>
    <row r="56" spans="1:8" s="45" customFormat="1" ht="14.4">
      <c r="A56" s="67" t="s">
        <v>231</v>
      </c>
      <c r="B56" s="75" t="s">
        <v>232</v>
      </c>
      <c r="C56" s="44"/>
      <c r="D56" s="37">
        <v>2</v>
      </c>
      <c r="E56" s="37">
        <v>4</v>
      </c>
      <c r="F56" s="37">
        <v>0</v>
      </c>
      <c r="G56" s="20"/>
      <c r="H56" s="20">
        <v>0</v>
      </c>
    </row>
    <row r="57" spans="1:8" s="45" customFormat="1" ht="14.4">
      <c r="A57" s="67" t="s">
        <v>43</v>
      </c>
      <c r="B57" s="78" t="s">
        <v>233</v>
      </c>
      <c r="C57" s="44"/>
      <c r="D57" s="37">
        <v>2</v>
      </c>
      <c r="E57" s="37">
        <v>4</v>
      </c>
      <c r="F57" s="37">
        <v>1</v>
      </c>
      <c r="G57" s="20"/>
      <c r="H57" s="20">
        <v>0</v>
      </c>
    </row>
    <row r="58" spans="1:8" s="45" customFormat="1" ht="14.4">
      <c r="A58" s="67" t="s">
        <v>45</v>
      </c>
      <c r="B58" s="78" t="s">
        <v>234</v>
      </c>
      <c r="C58" s="44"/>
      <c r="D58" s="37">
        <v>2</v>
      </c>
      <c r="E58" s="37">
        <v>4</v>
      </c>
      <c r="F58" s="37">
        <v>2</v>
      </c>
      <c r="G58" s="20"/>
      <c r="H58" s="20">
        <v>0</v>
      </c>
    </row>
    <row r="59" spans="1:8" s="45" customFormat="1" ht="14.4">
      <c r="A59" s="67" t="s">
        <v>55</v>
      </c>
      <c r="B59" s="78" t="s">
        <v>235</v>
      </c>
      <c r="C59" s="44"/>
      <c r="D59" s="37">
        <v>2</v>
      </c>
      <c r="E59" s="37">
        <v>4</v>
      </c>
      <c r="F59" s="37">
        <v>3</v>
      </c>
      <c r="G59" s="20">
        <v>0</v>
      </c>
      <c r="H59" s="20">
        <v>486</v>
      </c>
    </row>
    <row r="60" spans="1:8" s="45" customFormat="1" ht="14.4">
      <c r="A60" s="67" t="s">
        <v>57</v>
      </c>
      <c r="B60" s="78" t="s">
        <v>236</v>
      </c>
      <c r="C60" s="44"/>
      <c r="D60" s="37">
        <v>2</v>
      </c>
      <c r="E60" s="37">
        <v>4</v>
      </c>
      <c r="F60" s="37">
        <v>4</v>
      </c>
      <c r="G60" s="20"/>
      <c r="H60" s="20">
        <v>0</v>
      </c>
    </row>
    <row r="61" spans="1:8" s="45" customFormat="1" ht="14.4">
      <c r="A61" s="67" t="s">
        <v>59</v>
      </c>
      <c r="B61" s="78" t="s">
        <v>237</v>
      </c>
      <c r="C61" s="44"/>
      <c r="D61" s="37">
        <v>2</v>
      </c>
      <c r="E61" s="37">
        <v>4</v>
      </c>
      <c r="F61" s="37">
        <v>5</v>
      </c>
      <c r="G61" s="20">
        <v>191189</v>
      </c>
      <c r="H61" s="20">
        <v>94584</v>
      </c>
    </row>
    <row r="62" spans="1:8" s="45" customFormat="1" ht="14.4">
      <c r="A62" s="67" t="s">
        <v>61</v>
      </c>
      <c r="B62" s="78" t="s">
        <v>238</v>
      </c>
      <c r="C62" s="44"/>
      <c r="D62" s="37">
        <v>2</v>
      </c>
      <c r="E62" s="37">
        <v>4</v>
      </c>
      <c r="F62" s="37">
        <v>6</v>
      </c>
      <c r="G62" s="20"/>
      <c r="H62" s="20">
        <v>0</v>
      </c>
    </row>
    <row r="63" spans="1:8" s="45" customFormat="1" ht="14.4">
      <c r="A63" s="67" t="s">
        <v>63</v>
      </c>
      <c r="B63" s="78" t="s">
        <v>239</v>
      </c>
      <c r="C63" s="44"/>
      <c r="D63" s="37">
        <v>2</v>
      </c>
      <c r="E63" s="37">
        <v>4</v>
      </c>
      <c r="F63" s="37">
        <v>7</v>
      </c>
      <c r="G63" s="20">
        <f>G64+G65+G66</f>
        <v>3099740</v>
      </c>
      <c r="H63" s="20">
        <f>H64+H65+H66</f>
        <v>110449</v>
      </c>
    </row>
    <row r="64" spans="1:8" s="45" customFormat="1" ht="14.4">
      <c r="A64" s="67" t="s">
        <v>240</v>
      </c>
      <c r="B64" s="75" t="s">
        <v>241</v>
      </c>
      <c r="C64" s="44"/>
      <c r="D64" s="37">
        <v>2</v>
      </c>
      <c r="E64" s="37">
        <v>4</v>
      </c>
      <c r="F64" s="37">
        <v>8</v>
      </c>
      <c r="G64" s="20">
        <v>139975</v>
      </c>
      <c r="H64" s="20">
        <v>110271</v>
      </c>
    </row>
    <row r="65" spans="1:8" s="45" customFormat="1" ht="14.4">
      <c r="A65" s="67" t="s">
        <v>242</v>
      </c>
      <c r="B65" s="75" t="s">
        <v>243</v>
      </c>
      <c r="C65" s="44"/>
      <c r="D65" s="37">
        <v>2</v>
      </c>
      <c r="E65" s="37">
        <v>4</v>
      </c>
      <c r="F65" s="37">
        <v>9</v>
      </c>
      <c r="G65" s="20">
        <v>2959765</v>
      </c>
      <c r="H65" s="20">
        <v>0</v>
      </c>
    </row>
    <row r="66" spans="1:8" s="45" customFormat="1" ht="14.4">
      <c r="A66" s="67" t="s">
        <v>244</v>
      </c>
      <c r="B66" s="75" t="s">
        <v>245</v>
      </c>
      <c r="C66" s="44"/>
      <c r="D66" s="37">
        <v>2</v>
      </c>
      <c r="E66" s="37">
        <v>5</v>
      </c>
      <c r="F66" s="37">
        <v>0</v>
      </c>
      <c r="G66" s="20">
        <v>0</v>
      </c>
      <c r="H66" s="20">
        <v>178</v>
      </c>
    </row>
    <row r="67" spans="1:8" s="45" customFormat="1" ht="14.4">
      <c r="A67" s="67" t="s">
        <v>65</v>
      </c>
      <c r="B67" s="74" t="s">
        <v>246</v>
      </c>
      <c r="C67" s="44"/>
      <c r="D67" s="37">
        <v>2</v>
      </c>
      <c r="E67" s="37">
        <v>5</v>
      </c>
      <c r="F67" s="37">
        <v>1</v>
      </c>
      <c r="G67" s="20">
        <v>3135511</v>
      </c>
      <c r="H67" s="20">
        <v>1986750</v>
      </c>
    </row>
    <row r="68" spans="1:8" s="45" customFormat="1" ht="14.4">
      <c r="A68" s="72" t="s">
        <v>87</v>
      </c>
      <c r="B68" s="76" t="s">
        <v>247</v>
      </c>
      <c r="C68" s="44"/>
      <c r="D68" s="37">
        <v>2</v>
      </c>
      <c r="E68" s="37">
        <v>5</v>
      </c>
      <c r="F68" s="37">
        <v>2</v>
      </c>
      <c r="G68" s="23">
        <f>G17+G30</f>
        <v>107091758</v>
      </c>
      <c r="H68" s="23">
        <f>H17+H30</f>
        <v>95950765</v>
      </c>
    </row>
    <row r="69" spans="1:8" s="45" customFormat="1" ht="14.4">
      <c r="A69" s="72" t="s">
        <v>112</v>
      </c>
      <c r="B69" s="76" t="s">
        <v>248</v>
      </c>
      <c r="C69" s="44"/>
      <c r="D69" s="37">
        <v>2</v>
      </c>
      <c r="E69" s="37">
        <v>5</v>
      </c>
      <c r="F69" s="37">
        <v>3</v>
      </c>
      <c r="G69" s="23">
        <f>G70+G71+G72+G73+G74+G78+G85+G86</f>
        <v>99150025</v>
      </c>
      <c r="H69" s="23">
        <f>H70+H71+H72+H73+H74+H78+H85+H86</f>
        <v>90618712</v>
      </c>
    </row>
    <row r="70" spans="1:8" s="45" customFormat="1" ht="14.4">
      <c r="A70" s="67" t="s">
        <v>89</v>
      </c>
      <c r="B70" s="74" t="s">
        <v>249</v>
      </c>
      <c r="C70" s="44"/>
      <c r="D70" s="37">
        <v>2</v>
      </c>
      <c r="E70" s="37">
        <v>5</v>
      </c>
      <c r="F70" s="37">
        <v>4</v>
      </c>
      <c r="G70" s="20">
        <v>614689</v>
      </c>
      <c r="H70" s="20">
        <v>1573656</v>
      </c>
    </row>
    <row r="71" spans="1:8" s="45" customFormat="1" ht="26.4">
      <c r="A71" s="67" t="s">
        <v>35</v>
      </c>
      <c r="B71" s="74" t="s">
        <v>250</v>
      </c>
      <c r="C71" s="44"/>
      <c r="D71" s="37">
        <v>2</v>
      </c>
      <c r="E71" s="37">
        <v>5</v>
      </c>
      <c r="F71" s="37">
        <v>5</v>
      </c>
      <c r="G71" s="20">
        <v>-3501201</v>
      </c>
      <c r="H71" s="20">
        <v>-4568173</v>
      </c>
    </row>
    <row r="72" spans="1:8" s="45" customFormat="1" ht="14.4">
      <c r="A72" s="67" t="s">
        <v>43</v>
      </c>
      <c r="B72" s="74" t="s">
        <v>251</v>
      </c>
      <c r="C72" s="44"/>
      <c r="D72" s="37">
        <v>2</v>
      </c>
      <c r="E72" s="37">
        <v>5</v>
      </c>
      <c r="F72" s="37">
        <v>6</v>
      </c>
      <c r="G72" s="20">
        <v>27677461</v>
      </c>
      <c r="H72" s="20">
        <v>24600698</v>
      </c>
    </row>
    <row r="73" spans="1:8" s="45" customFormat="1" ht="14.4">
      <c r="A73" s="67" t="s">
        <v>45</v>
      </c>
      <c r="B73" s="74" t="s">
        <v>252</v>
      </c>
      <c r="C73" s="44"/>
      <c r="D73" s="37">
        <v>2</v>
      </c>
      <c r="E73" s="37">
        <v>5</v>
      </c>
      <c r="F73" s="37">
        <v>7</v>
      </c>
      <c r="G73" s="20">
        <v>3793448</v>
      </c>
      <c r="H73" s="20">
        <v>3696469</v>
      </c>
    </row>
    <row r="74" spans="1:8" s="45" customFormat="1" ht="14.4">
      <c r="A74" s="67" t="s">
        <v>55</v>
      </c>
      <c r="B74" s="74" t="s">
        <v>253</v>
      </c>
      <c r="C74" s="44"/>
      <c r="D74" s="37">
        <v>2</v>
      </c>
      <c r="E74" s="37">
        <v>5</v>
      </c>
      <c r="F74" s="37">
        <v>8</v>
      </c>
      <c r="G74" s="20">
        <f>G75+G76+G77</f>
        <v>31088001</v>
      </c>
      <c r="H74" s="20">
        <f>SUM(H75:H77)</f>
        <v>30696170</v>
      </c>
    </row>
    <row r="75" spans="1:8" s="45" customFormat="1" ht="14.4">
      <c r="A75" s="67" t="s">
        <v>103</v>
      </c>
      <c r="B75" s="75" t="s">
        <v>254</v>
      </c>
      <c r="C75" s="44"/>
      <c r="D75" s="37">
        <v>2</v>
      </c>
      <c r="E75" s="37">
        <v>5</v>
      </c>
      <c r="F75" s="37">
        <v>9</v>
      </c>
      <c r="G75" s="20">
        <v>19054074</v>
      </c>
      <c r="H75" s="20">
        <v>18073208</v>
      </c>
    </row>
    <row r="76" spans="1:8" s="45" customFormat="1" ht="14.4">
      <c r="A76" s="67" t="s">
        <v>104</v>
      </c>
      <c r="B76" s="75" t="s">
        <v>255</v>
      </c>
      <c r="C76" s="44"/>
      <c r="D76" s="37">
        <v>2</v>
      </c>
      <c r="E76" s="37">
        <v>6</v>
      </c>
      <c r="F76" s="37">
        <v>0</v>
      </c>
      <c r="G76" s="20">
        <v>5535731</v>
      </c>
      <c r="H76" s="20">
        <v>5621242</v>
      </c>
    </row>
    <row r="77" spans="1:8" s="45" customFormat="1" ht="14.4">
      <c r="A77" s="67" t="s">
        <v>105</v>
      </c>
      <c r="B77" s="75" t="s">
        <v>256</v>
      </c>
      <c r="C77" s="44"/>
      <c r="D77" s="37">
        <v>2</v>
      </c>
      <c r="E77" s="37">
        <v>6</v>
      </c>
      <c r="F77" s="37">
        <v>1</v>
      </c>
      <c r="G77" s="20">
        <v>6498196</v>
      </c>
      <c r="H77" s="20">
        <v>7001720</v>
      </c>
    </row>
    <row r="78" spans="1:8" s="45" customFormat="1" ht="14.4">
      <c r="A78" s="67" t="s">
        <v>57</v>
      </c>
      <c r="B78" s="74" t="s">
        <v>257</v>
      </c>
      <c r="C78" s="44"/>
      <c r="D78" s="37">
        <v>2</v>
      </c>
      <c r="E78" s="37">
        <v>6</v>
      </c>
      <c r="F78" s="37">
        <v>2</v>
      </c>
      <c r="G78" s="20">
        <f>G79+G80+G81+G82+G83+G84</f>
        <v>9479786</v>
      </c>
      <c r="H78" s="20">
        <f>SUM(H79:H84)</f>
        <v>10113037</v>
      </c>
    </row>
    <row r="79" spans="1:8" s="45" customFormat="1" ht="14.4">
      <c r="A79" s="67" t="s">
        <v>139</v>
      </c>
      <c r="B79" s="75" t="s">
        <v>258</v>
      </c>
      <c r="C79" s="44"/>
      <c r="D79" s="37">
        <v>2</v>
      </c>
      <c r="E79" s="37">
        <v>6</v>
      </c>
      <c r="F79" s="37">
        <v>3</v>
      </c>
      <c r="G79" s="20">
        <v>7062819</v>
      </c>
      <c r="H79" s="20">
        <v>8046640</v>
      </c>
    </row>
    <row r="80" spans="1:8" s="45" customFormat="1" ht="14.4">
      <c r="A80" s="67" t="s">
        <v>141</v>
      </c>
      <c r="B80" s="75" t="s">
        <v>259</v>
      </c>
      <c r="C80" s="44"/>
      <c r="D80" s="37">
        <v>2</v>
      </c>
      <c r="E80" s="37">
        <v>6</v>
      </c>
      <c r="F80" s="37">
        <v>4</v>
      </c>
      <c r="G80" s="20">
        <v>0</v>
      </c>
      <c r="H80" s="20">
        <v>0</v>
      </c>
    </row>
    <row r="81" spans="1:8" s="45" customFormat="1" ht="14.4">
      <c r="A81" s="67" t="s">
        <v>260</v>
      </c>
      <c r="B81" s="75" t="s">
        <v>261</v>
      </c>
      <c r="C81" s="44"/>
      <c r="D81" s="37">
        <v>2</v>
      </c>
      <c r="E81" s="37">
        <v>6</v>
      </c>
      <c r="F81" s="37">
        <v>5</v>
      </c>
      <c r="G81" s="20">
        <v>666498</v>
      </c>
      <c r="H81" s="20">
        <v>0</v>
      </c>
    </row>
    <row r="82" spans="1:8" s="45" customFormat="1" ht="14.4">
      <c r="A82" s="67" t="s">
        <v>262</v>
      </c>
      <c r="B82" s="75" t="s">
        <v>42</v>
      </c>
      <c r="C82" s="44"/>
      <c r="D82" s="37">
        <v>2</v>
      </c>
      <c r="E82" s="37">
        <v>6</v>
      </c>
      <c r="F82" s="37">
        <v>6</v>
      </c>
      <c r="G82" s="20">
        <v>1750469</v>
      </c>
      <c r="H82" s="20">
        <v>2066397</v>
      </c>
    </row>
    <row r="83" spans="1:8" s="45" customFormat="1" ht="14.4">
      <c r="A83" s="67" t="s">
        <v>263</v>
      </c>
      <c r="B83" s="75" t="s">
        <v>264</v>
      </c>
      <c r="C83" s="44"/>
      <c r="D83" s="37">
        <v>2</v>
      </c>
      <c r="E83" s="37">
        <v>6</v>
      </c>
      <c r="F83" s="37">
        <v>7</v>
      </c>
      <c r="G83" s="20">
        <v>0</v>
      </c>
      <c r="H83" s="20">
        <v>0</v>
      </c>
    </row>
    <row r="84" spans="1:8" s="45" customFormat="1" ht="14.4">
      <c r="A84" s="67" t="s">
        <v>265</v>
      </c>
      <c r="B84" s="79" t="s">
        <v>266</v>
      </c>
      <c r="C84" s="44"/>
      <c r="D84" s="37">
        <v>2</v>
      </c>
      <c r="E84" s="37">
        <v>6</v>
      </c>
      <c r="F84" s="37">
        <v>8</v>
      </c>
      <c r="G84" s="20">
        <v>0</v>
      </c>
      <c r="H84" s="20">
        <v>0</v>
      </c>
    </row>
    <row r="85" spans="1:8" s="45" customFormat="1" ht="14.4">
      <c r="A85" s="67" t="s">
        <v>59</v>
      </c>
      <c r="B85" s="74" t="s">
        <v>267</v>
      </c>
      <c r="C85" s="44"/>
      <c r="D85" s="37">
        <v>2</v>
      </c>
      <c r="E85" s="37">
        <v>6</v>
      </c>
      <c r="F85" s="37">
        <v>9</v>
      </c>
      <c r="G85" s="20">
        <v>25670007</v>
      </c>
      <c r="H85" s="20">
        <v>19641269</v>
      </c>
    </row>
    <row r="86" spans="1:8" s="45" customFormat="1" ht="14.4">
      <c r="A86" s="67" t="s">
        <v>61</v>
      </c>
      <c r="B86" s="74" t="s">
        <v>268</v>
      </c>
      <c r="C86" s="44"/>
      <c r="D86" s="37">
        <v>2</v>
      </c>
      <c r="E86" s="37">
        <v>7</v>
      </c>
      <c r="F86" s="37">
        <v>0</v>
      </c>
      <c r="G86" s="20">
        <v>4327834</v>
      </c>
      <c r="H86" s="20">
        <v>4865586</v>
      </c>
    </row>
    <row r="87" spans="1:8" s="45" customFormat="1" ht="14.4">
      <c r="A87" s="72" t="s">
        <v>114</v>
      </c>
      <c r="B87" s="73" t="s">
        <v>269</v>
      </c>
      <c r="C87" s="44"/>
      <c r="D87" s="37">
        <v>2</v>
      </c>
      <c r="E87" s="37">
        <v>7</v>
      </c>
      <c r="F87" s="37">
        <v>1</v>
      </c>
      <c r="G87" s="23">
        <f>G88+G103+G114+G115+G116+G117+G118+G119+G120+G124</f>
        <v>17486270</v>
      </c>
      <c r="H87" s="23">
        <f>H88+H103+H114+H115+H116+H117+H118+H119+H120+H124</f>
        <v>16980655</v>
      </c>
    </row>
    <row r="88" spans="1:8" s="45" customFormat="1" ht="14.4">
      <c r="A88" s="67" t="s">
        <v>89</v>
      </c>
      <c r="B88" s="78" t="s">
        <v>270</v>
      </c>
      <c r="C88" s="44"/>
      <c r="D88" s="37">
        <v>2</v>
      </c>
      <c r="E88" s="37">
        <v>7</v>
      </c>
      <c r="F88" s="37">
        <v>2</v>
      </c>
      <c r="G88" s="20">
        <f>SUM(G89:G102)</f>
        <v>0</v>
      </c>
      <c r="H88" s="20">
        <f>SUM(H89:H102)</f>
        <v>282382</v>
      </c>
    </row>
    <row r="89" spans="1:8" s="45" customFormat="1" ht="14.4">
      <c r="A89" s="67" t="s">
        <v>23</v>
      </c>
      <c r="B89" s="75" t="s">
        <v>271</v>
      </c>
      <c r="C89" s="44"/>
      <c r="D89" s="37">
        <v>2</v>
      </c>
      <c r="E89" s="37">
        <v>7</v>
      </c>
      <c r="F89" s="37">
        <v>3</v>
      </c>
      <c r="G89" s="20">
        <v>0</v>
      </c>
      <c r="H89" s="20">
        <v>0</v>
      </c>
    </row>
    <row r="90" spans="1:8" s="45" customFormat="1" ht="14.4">
      <c r="A90" s="67" t="s">
        <v>25</v>
      </c>
      <c r="B90" s="75" t="s">
        <v>272</v>
      </c>
      <c r="C90" s="44"/>
      <c r="D90" s="37">
        <v>2</v>
      </c>
      <c r="E90" s="37">
        <v>7</v>
      </c>
      <c r="F90" s="37">
        <v>4</v>
      </c>
      <c r="G90" s="20">
        <v>0</v>
      </c>
      <c r="H90" s="20">
        <v>68115</v>
      </c>
    </row>
    <row r="91" spans="1:8" s="45" customFormat="1" ht="28.5" customHeight="1">
      <c r="A91" s="67" t="s">
        <v>27</v>
      </c>
      <c r="B91" s="75" t="s">
        <v>273</v>
      </c>
      <c r="C91" s="44"/>
      <c r="D91" s="37">
        <v>2</v>
      </c>
      <c r="E91" s="37">
        <v>7</v>
      </c>
      <c r="F91" s="37">
        <v>5</v>
      </c>
      <c r="G91" s="20">
        <v>0</v>
      </c>
      <c r="H91" s="20">
        <v>0</v>
      </c>
    </row>
    <row r="92" spans="1:8" s="45" customFormat="1" ht="14.4">
      <c r="A92" s="67" t="s">
        <v>29</v>
      </c>
      <c r="B92" s="75" t="s">
        <v>274</v>
      </c>
      <c r="C92" s="44"/>
      <c r="D92" s="37">
        <v>2</v>
      </c>
      <c r="E92" s="37">
        <v>7</v>
      </c>
      <c r="F92" s="37">
        <v>6</v>
      </c>
      <c r="G92" s="20">
        <v>0</v>
      </c>
      <c r="H92" s="20">
        <v>0</v>
      </c>
    </row>
    <row r="93" spans="1:8" s="45" customFormat="1" ht="26.4">
      <c r="A93" s="67" t="s">
        <v>31</v>
      </c>
      <c r="B93" s="75" t="s">
        <v>275</v>
      </c>
      <c r="C93" s="44"/>
      <c r="D93" s="37">
        <v>2</v>
      </c>
      <c r="E93" s="37">
        <v>7</v>
      </c>
      <c r="F93" s="37">
        <v>7</v>
      </c>
      <c r="G93" s="20">
        <v>0</v>
      </c>
      <c r="H93" s="20">
        <v>0</v>
      </c>
    </row>
    <row r="94" spans="1:8" s="45" customFormat="1" ht="14.4">
      <c r="A94" s="80" t="s">
        <v>33</v>
      </c>
      <c r="B94" s="81" t="s">
        <v>276</v>
      </c>
      <c r="C94" s="82"/>
      <c r="D94" s="83">
        <v>2</v>
      </c>
      <c r="E94" s="83">
        <v>7</v>
      </c>
      <c r="F94" s="83">
        <v>8</v>
      </c>
      <c r="G94" s="20">
        <v>0</v>
      </c>
      <c r="H94" s="20">
        <v>0</v>
      </c>
    </row>
    <row r="95" spans="1:8" s="45" customFormat="1" ht="14.4">
      <c r="A95" s="67" t="s">
        <v>200</v>
      </c>
      <c r="B95" s="75" t="s">
        <v>277</v>
      </c>
      <c r="C95" s="84"/>
      <c r="D95" s="85">
        <v>2</v>
      </c>
      <c r="E95" s="85">
        <v>7</v>
      </c>
      <c r="F95" s="85">
        <v>9</v>
      </c>
      <c r="G95" s="20">
        <v>0</v>
      </c>
      <c r="H95" s="20">
        <v>0</v>
      </c>
    </row>
    <row r="96" spans="1:8" s="45" customFormat="1" ht="14.4">
      <c r="A96" s="67" t="s">
        <v>202</v>
      </c>
      <c r="B96" s="75" t="s">
        <v>278</v>
      </c>
      <c r="C96" s="84"/>
      <c r="D96" s="85">
        <v>2</v>
      </c>
      <c r="E96" s="85">
        <v>8</v>
      </c>
      <c r="F96" s="85">
        <v>0</v>
      </c>
      <c r="G96" s="20">
        <v>0</v>
      </c>
      <c r="H96" s="20">
        <v>214267</v>
      </c>
    </row>
    <row r="97" spans="1:8" s="45" customFormat="1" ht="14.4">
      <c r="A97" s="67" t="s">
        <v>204</v>
      </c>
      <c r="B97" s="75" t="s">
        <v>279</v>
      </c>
      <c r="C97" s="84"/>
      <c r="D97" s="85">
        <v>2</v>
      </c>
      <c r="E97" s="85">
        <v>8</v>
      </c>
      <c r="F97" s="85">
        <v>1</v>
      </c>
      <c r="G97" s="20">
        <v>0</v>
      </c>
      <c r="H97" s="20">
        <v>0</v>
      </c>
    </row>
    <row r="98" spans="1:8" s="45" customFormat="1" ht="14.4">
      <c r="A98" s="67" t="s">
        <v>206</v>
      </c>
      <c r="B98" s="75" t="s">
        <v>280</v>
      </c>
      <c r="C98" s="84"/>
      <c r="D98" s="85">
        <v>2</v>
      </c>
      <c r="E98" s="85">
        <v>8</v>
      </c>
      <c r="F98" s="85">
        <v>2</v>
      </c>
      <c r="G98" s="20">
        <v>0</v>
      </c>
      <c r="H98" s="20">
        <v>0</v>
      </c>
    </row>
    <row r="99" spans="1:8" s="45" customFormat="1" ht="14.4">
      <c r="A99" s="86" t="s">
        <v>208</v>
      </c>
      <c r="B99" s="87" t="s">
        <v>281</v>
      </c>
      <c r="C99" s="88"/>
      <c r="D99" s="89">
        <v>2</v>
      </c>
      <c r="E99" s="89">
        <v>8</v>
      </c>
      <c r="F99" s="89">
        <v>3</v>
      </c>
      <c r="G99" s="20">
        <v>0</v>
      </c>
      <c r="H99" s="20">
        <v>0</v>
      </c>
    </row>
    <row r="100" spans="1:8" s="45" customFormat="1" ht="14.4">
      <c r="A100" s="67" t="s">
        <v>210</v>
      </c>
      <c r="B100" s="75" t="s">
        <v>282</v>
      </c>
      <c r="C100" s="44"/>
      <c r="D100" s="37">
        <v>2</v>
      </c>
      <c r="E100" s="37">
        <v>8</v>
      </c>
      <c r="F100" s="37">
        <v>4</v>
      </c>
      <c r="G100" s="20">
        <v>0</v>
      </c>
      <c r="H100" s="20">
        <v>0</v>
      </c>
    </row>
    <row r="101" spans="1:8" s="45" customFormat="1" ht="14.4">
      <c r="A101" s="67" t="s">
        <v>212</v>
      </c>
      <c r="B101" s="75" t="s">
        <v>283</v>
      </c>
      <c r="C101" s="44"/>
      <c r="D101" s="37">
        <v>2</v>
      </c>
      <c r="E101" s="37">
        <v>8</v>
      </c>
      <c r="F101" s="37">
        <v>5</v>
      </c>
      <c r="G101" s="20">
        <v>0</v>
      </c>
      <c r="H101" s="20">
        <v>0</v>
      </c>
    </row>
    <row r="102" spans="1:8" s="45" customFormat="1" ht="14.4">
      <c r="A102" s="67" t="s">
        <v>214</v>
      </c>
      <c r="B102" s="75" t="s">
        <v>284</v>
      </c>
      <c r="C102" s="44"/>
      <c r="D102" s="37">
        <v>2</v>
      </c>
      <c r="E102" s="37">
        <v>8</v>
      </c>
      <c r="F102" s="37">
        <v>6</v>
      </c>
      <c r="G102" s="20">
        <v>0</v>
      </c>
      <c r="H102" s="20">
        <v>0</v>
      </c>
    </row>
    <row r="103" spans="1:8" s="45" customFormat="1" ht="14.4">
      <c r="A103" s="67" t="s">
        <v>35</v>
      </c>
      <c r="B103" s="78" t="s">
        <v>285</v>
      </c>
      <c r="C103" s="44"/>
      <c r="D103" s="37">
        <v>2</v>
      </c>
      <c r="E103" s="37">
        <v>8</v>
      </c>
      <c r="F103" s="37">
        <v>7</v>
      </c>
      <c r="G103" s="20">
        <f>SUM(G104:G113)</f>
        <v>7246919</v>
      </c>
      <c r="H103" s="20">
        <f>SUM(H104:H113)</f>
        <v>0</v>
      </c>
    </row>
    <row r="104" spans="1:8" s="45" customFormat="1" ht="14.4">
      <c r="A104" s="67" t="s">
        <v>37</v>
      </c>
      <c r="B104" s="75" t="s">
        <v>286</v>
      </c>
      <c r="C104" s="44"/>
      <c r="D104" s="37">
        <v>2</v>
      </c>
      <c r="E104" s="37">
        <v>8</v>
      </c>
      <c r="F104" s="37">
        <v>8</v>
      </c>
      <c r="G104" s="20">
        <v>7246919</v>
      </c>
      <c r="H104" s="20">
        <v>0</v>
      </c>
    </row>
    <row r="105" spans="1:8" s="45" customFormat="1" ht="13.5" customHeight="1">
      <c r="A105" s="67" t="s">
        <v>38</v>
      </c>
      <c r="B105" s="75" t="s">
        <v>287</v>
      </c>
      <c r="C105" s="44"/>
      <c r="D105" s="37">
        <v>2</v>
      </c>
      <c r="E105" s="37">
        <v>8</v>
      </c>
      <c r="F105" s="37">
        <v>9</v>
      </c>
      <c r="G105" s="20">
        <v>0</v>
      </c>
      <c r="H105" s="20">
        <v>0</v>
      </c>
    </row>
    <row r="106" spans="1:8" s="45" customFormat="1" ht="14.4">
      <c r="A106" s="67" t="s">
        <v>39</v>
      </c>
      <c r="B106" s="75" t="s">
        <v>288</v>
      </c>
      <c r="C106" s="44"/>
      <c r="D106" s="37">
        <v>2</v>
      </c>
      <c r="E106" s="37">
        <v>9</v>
      </c>
      <c r="F106" s="37">
        <v>0</v>
      </c>
      <c r="G106" s="20">
        <v>0</v>
      </c>
      <c r="H106" s="20">
        <v>0</v>
      </c>
    </row>
    <row r="107" spans="1:8" s="45" customFormat="1" ht="26.4">
      <c r="A107" s="67" t="s">
        <v>41</v>
      </c>
      <c r="B107" s="75" t="s">
        <v>289</v>
      </c>
      <c r="C107" s="44"/>
      <c r="D107" s="37">
        <v>2</v>
      </c>
      <c r="E107" s="37">
        <v>9</v>
      </c>
      <c r="F107" s="37">
        <v>1</v>
      </c>
      <c r="G107" s="20">
        <v>0</v>
      </c>
      <c r="H107" s="20">
        <v>0</v>
      </c>
    </row>
    <row r="108" spans="1:8" s="45" customFormat="1" ht="14.4">
      <c r="A108" s="67" t="s">
        <v>221</v>
      </c>
      <c r="B108" s="75" t="s">
        <v>290</v>
      </c>
      <c r="C108" s="44"/>
      <c r="D108" s="37">
        <v>2</v>
      </c>
      <c r="E108" s="37">
        <v>9</v>
      </c>
      <c r="F108" s="37">
        <v>2</v>
      </c>
      <c r="G108" s="20">
        <v>0</v>
      </c>
      <c r="H108" s="20">
        <v>0</v>
      </c>
    </row>
    <row r="109" spans="1:8" s="45" customFormat="1" ht="14.4">
      <c r="A109" s="67" t="s">
        <v>223</v>
      </c>
      <c r="B109" s="75" t="s">
        <v>291</v>
      </c>
      <c r="C109" s="44"/>
      <c r="D109" s="37">
        <v>2</v>
      </c>
      <c r="E109" s="37">
        <v>9</v>
      </c>
      <c r="F109" s="37">
        <v>3</v>
      </c>
      <c r="G109" s="20">
        <v>0</v>
      </c>
      <c r="H109" s="20">
        <v>0</v>
      </c>
    </row>
    <row r="110" spans="1:8" s="45" customFormat="1" ht="14.4">
      <c r="A110" s="67" t="s">
        <v>225</v>
      </c>
      <c r="B110" s="75" t="s">
        <v>292</v>
      </c>
      <c r="C110" s="90"/>
      <c r="D110" s="37">
        <v>2</v>
      </c>
      <c r="E110" s="37">
        <v>9</v>
      </c>
      <c r="F110" s="37">
        <v>4</v>
      </c>
      <c r="G110" s="20">
        <v>0</v>
      </c>
      <c r="H110" s="20">
        <v>0</v>
      </c>
    </row>
    <row r="111" spans="1:8" s="45" customFormat="1" ht="14.25" customHeight="1">
      <c r="A111" s="67" t="s">
        <v>227</v>
      </c>
      <c r="B111" s="75" t="s">
        <v>293</v>
      </c>
      <c r="C111" s="44"/>
      <c r="D111" s="37">
        <v>2</v>
      </c>
      <c r="E111" s="37">
        <v>9</v>
      </c>
      <c r="F111" s="37">
        <v>5</v>
      </c>
      <c r="G111" s="20">
        <v>0</v>
      </c>
      <c r="H111" s="20">
        <v>0</v>
      </c>
    </row>
    <row r="112" spans="1:8" s="45" customFormat="1" ht="14.4">
      <c r="A112" s="67" t="s">
        <v>229</v>
      </c>
      <c r="B112" s="75" t="s">
        <v>294</v>
      </c>
      <c r="C112" s="44"/>
      <c r="D112" s="37">
        <v>2</v>
      </c>
      <c r="E112" s="37">
        <v>9</v>
      </c>
      <c r="F112" s="37">
        <v>6</v>
      </c>
      <c r="G112" s="20">
        <v>0</v>
      </c>
      <c r="H112" s="20">
        <v>0</v>
      </c>
    </row>
    <row r="113" spans="1:8" s="45" customFormat="1" ht="14.4">
      <c r="A113" s="67" t="s">
        <v>231</v>
      </c>
      <c r="B113" s="75" t="s">
        <v>295</v>
      </c>
      <c r="C113" s="44"/>
      <c r="D113" s="37">
        <v>2</v>
      </c>
      <c r="E113" s="37">
        <v>9</v>
      </c>
      <c r="F113" s="37">
        <v>7</v>
      </c>
      <c r="G113" s="20">
        <v>0</v>
      </c>
      <c r="H113" s="20">
        <v>0</v>
      </c>
    </row>
    <row r="114" spans="1:8" s="45" customFormat="1" ht="14.4">
      <c r="A114" s="67" t="s">
        <v>43</v>
      </c>
      <c r="B114" s="78" t="s">
        <v>296</v>
      </c>
      <c r="C114" s="44"/>
      <c r="D114" s="37">
        <v>2</v>
      </c>
      <c r="E114" s="37">
        <v>9</v>
      </c>
      <c r="F114" s="37">
        <v>8</v>
      </c>
      <c r="G114" s="20">
        <v>3</v>
      </c>
      <c r="H114" s="20">
        <v>0</v>
      </c>
    </row>
    <row r="115" spans="1:8" s="45" customFormat="1" ht="14.4">
      <c r="A115" s="67" t="s">
        <v>45</v>
      </c>
      <c r="B115" s="78" t="s">
        <v>297</v>
      </c>
      <c r="C115" s="44"/>
      <c r="D115" s="83">
        <v>2</v>
      </c>
      <c r="E115" s="83">
        <v>9</v>
      </c>
      <c r="F115" s="37">
        <v>9</v>
      </c>
      <c r="G115" s="20">
        <v>0</v>
      </c>
      <c r="H115" s="20">
        <v>0</v>
      </c>
    </row>
    <row r="116" spans="1:8" s="45" customFormat="1" ht="14.4">
      <c r="A116" s="67" t="s">
        <v>55</v>
      </c>
      <c r="B116" s="78" t="s">
        <v>298</v>
      </c>
      <c r="C116" s="44"/>
      <c r="D116" s="83">
        <v>3</v>
      </c>
      <c r="E116" s="83">
        <v>0</v>
      </c>
      <c r="F116" s="37">
        <v>0</v>
      </c>
      <c r="G116" s="20">
        <v>0</v>
      </c>
      <c r="H116" s="20">
        <v>0</v>
      </c>
    </row>
    <row r="117" spans="1:8" s="45" customFormat="1" ht="14.4">
      <c r="A117" s="67" t="s">
        <v>57</v>
      </c>
      <c r="B117" s="78" t="s">
        <v>299</v>
      </c>
      <c r="C117" s="44"/>
      <c r="D117" s="83">
        <v>3</v>
      </c>
      <c r="E117" s="83">
        <v>0</v>
      </c>
      <c r="F117" s="37">
        <v>1</v>
      </c>
      <c r="G117" s="20">
        <v>1807666</v>
      </c>
      <c r="H117" s="20">
        <v>258917</v>
      </c>
    </row>
    <row r="118" spans="1:8" s="45" customFormat="1" ht="15" customHeight="1">
      <c r="A118" s="67" t="s">
        <v>59</v>
      </c>
      <c r="B118" s="78" t="s">
        <v>300</v>
      </c>
      <c r="C118" s="44"/>
      <c r="D118" s="83">
        <v>3</v>
      </c>
      <c r="E118" s="83">
        <v>0</v>
      </c>
      <c r="F118" s="37">
        <v>2</v>
      </c>
      <c r="G118" s="20">
        <v>0</v>
      </c>
      <c r="H118" s="20">
        <v>0</v>
      </c>
    </row>
    <row r="119" spans="1:8" s="45" customFormat="1" ht="14.4">
      <c r="A119" s="67" t="s">
        <v>61</v>
      </c>
      <c r="B119" s="78" t="s">
        <v>301</v>
      </c>
      <c r="C119" s="90"/>
      <c r="D119" s="83">
        <v>3</v>
      </c>
      <c r="E119" s="83">
        <v>0</v>
      </c>
      <c r="F119" s="37">
        <v>3</v>
      </c>
      <c r="G119" s="20">
        <v>0</v>
      </c>
      <c r="H119" s="20">
        <v>0</v>
      </c>
    </row>
    <row r="120" spans="1:8" s="45" customFormat="1" ht="14.4">
      <c r="A120" s="67" t="s">
        <v>63</v>
      </c>
      <c r="B120" s="78" t="s">
        <v>302</v>
      </c>
      <c r="C120" s="44"/>
      <c r="D120" s="83">
        <v>3</v>
      </c>
      <c r="E120" s="83">
        <v>0</v>
      </c>
      <c r="F120" s="37">
        <v>4</v>
      </c>
      <c r="G120" s="20">
        <f>SUM(G121:G123)</f>
        <v>6569971</v>
      </c>
      <c r="H120" s="20">
        <f>SUM(H121:H123)</f>
        <v>15191628</v>
      </c>
    </row>
    <row r="121" spans="1:8" s="45" customFormat="1" ht="14.4">
      <c r="A121" s="67" t="s">
        <v>240</v>
      </c>
      <c r="B121" s="75" t="s">
        <v>303</v>
      </c>
      <c r="C121" s="44"/>
      <c r="D121" s="83">
        <v>3</v>
      </c>
      <c r="E121" s="83">
        <v>0</v>
      </c>
      <c r="F121" s="37">
        <v>5</v>
      </c>
      <c r="G121" s="20">
        <v>700290</v>
      </c>
      <c r="H121" s="20">
        <v>773387</v>
      </c>
    </row>
    <row r="122" spans="1:8" s="45" customFormat="1" ht="14.4">
      <c r="A122" s="67" t="s">
        <v>242</v>
      </c>
      <c r="B122" s="75" t="s">
        <v>304</v>
      </c>
      <c r="C122" s="44"/>
      <c r="D122" s="83">
        <v>3</v>
      </c>
      <c r="E122" s="83">
        <v>0</v>
      </c>
      <c r="F122" s="37">
        <v>6</v>
      </c>
      <c r="G122" s="20">
        <v>5869681</v>
      </c>
      <c r="H122" s="20">
        <v>14418241</v>
      </c>
    </row>
    <row r="123" spans="1:8" s="45" customFormat="1" ht="14.4">
      <c r="A123" s="67" t="s">
        <v>244</v>
      </c>
      <c r="B123" s="75" t="s">
        <v>305</v>
      </c>
      <c r="C123" s="44"/>
      <c r="D123" s="83">
        <v>3</v>
      </c>
      <c r="E123" s="83">
        <v>0</v>
      </c>
      <c r="F123" s="37">
        <v>7</v>
      </c>
      <c r="G123" s="20">
        <v>0</v>
      </c>
      <c r="H123" s="20">
        <v>0</v>
      </c>
    </row>
    <row r="124" spans="1:8" s="45" customFormat="1" ht="14.4">
      <c r="A124" s="67" t="s">
        <v>65</v>
      </c>
      <c r="B124" s="74" t="s">
        <v>306</v>
      </c>
      <c r="C124" s="44"/>
      <c r="D124" s="83">
        <v>3</v>
      </c>
      <c r="E124" s="83">
        <v>0</v>
      </c>
      <c r="F124" s="37">
        <v>8</v>
      </c>
      <c r="G124" s="20">
        <v>1861711</v>
      </c>
      <c r="H124" s="20">
        <v>1247728</v>
      </c>
    </row>
    <row r="125" spans="1:8" s="45" customFormat="1" ht="14.4">
      <c r="A125" s="72" t="s">
        <v>116</v>
      </c>
      <c r="B125" s="76" t="s">
        <v>307</v>
      </c>
      <c r="C125" s="44"/>
      <c r="D125" s="83">
        <v>3</v>
      </c>
      <c r="E125" s="83">
        <v>0</v>
      </c>
      <c r="F125" s="37">
        <v>9</v>
      </c>
      <c r="G125" s="23">
        <f>G69+G87</f>
        <v>116636295</v>
      </c>
      <c r="H125" s="23">
        <f>H69+H87</f>
        <v>107599367</v>
      </c>
    </row>
    <row r="126" spans="1:8" s="45" customFormat="1" ht="14.4">
      <c r="A126" s="72" t="s">
        <v>165</v>
      </c>
      <c r="B126" s="71" t="s">
        <v>308</v>
      </c>
      <c r="C126" s="44"/>
      <c r="D126" s="83">
        <v>3</v>
      </c>
      <c r="E126" s="83">
        <v>1</v>
      </c>
      <c r="F126" s="37">
        <v>0</v>
      </c>
      <c r="G126" s="23"/>
      <c r="H126" s="23">
        <v>0</v>
      </c>
    </row>
    <row r="127" spans="1:8" s="45" customFormat="1" ht="14.4">
      <c r="A127" s="72" t="s">
        <v>166</v>
      </c>
      <c r="B127" s="71" t="s">
        <v>309</v>
      </c>
      <c r="C127" s="44"/>
      <c r="D127" s="83">
        <v>3</v>
      </c>
      <c r="E127" s="37">
        <v>1</v>
      </c>
      <c r="F127" s="37">
        <v>1</v>
      </c>
      <c r="G127" s="23">
        <f>G68-G125</f>
        <v>-9544537</v>
      </c>
      <c r="H127" s="23">
        <f>H68-H125</f>
        <v>-11648602</v>
      </c>
    </row>
    <row r="128" spans="1:8" s="45" customFormat="1" ht="14.4">
      <c r="A128" s="72" t="s">
        <v>310</v>
      </c>
      <c r="B128" s="71" t="s">
        <v>311</v>
      </c>
      <c r="C128" s="44"/>
      <c r="D128" s="83">
        <v>3</v>
      </c>
      <c r="E128" s="37">
        <v>1</v>
      </c>
      <c r="F128" s="37">
        <v>2</v>
      </c>
      <c r="G128" s="23">
        <f>G129+G130</f>
        <v>0</v>
      </c>
      <c r="H128" s="23">
        <v>0</v>
      </c>
    </row>
    <row r="129" spans="1:8" s="45" customFormat="1" ht="14.4">
      <c r="A129" s="67" t="s">
        <v>89</v>
      </c>
      <c r="B129" s="78" t="s">
        <v>312</v>
      </c>
      <c r="C129" s="44"/>
      <c r="D129" s="83">
        <v>3</v>
      </c>
      <c r="E129" s="37">
        <v>1</v>
      </c>
      <c r="F129" s="37">
        <v>3</v>
      </c>
      <c r="G129" s="20"/>
      <c r="H129" s="20">
        <v>0</v>
      </c>
    </row>
    <row r="130" spans="1:8" s="45" customFormat="1" ht="14.4">
      <c r="A130" s="67" t="s">
        <v>35</v>
      </c>
      <c r="B130" s="78" t="s">
        <v>313</v>
      </c>
      <c r="C130" s="44"/>
      <c r="D130" s="83">
        <v>3</v>
      </c>
      <c r="E130" s="37">
        <v>1</v>
      </c>
      <c r="F130" s="37">
        <v>4</v>
      </c>
      <c r="G130" s="20">
        <v>0</v>
      </c>
      <c r="H130" s="20">
        <v>0</v>
      </c>
    </row>
    <row r="131" spans="1:8" s="45" customFormat="1" ht="14.4">
      <c r="A131" s="67" t="s">
        <v>37</v>
      </c>
      <c r="B131" s="75" t="s">
        <v>314</v>
      </c>
      <c r="C131" s="44"/>
      <c r="D131" s="37">
        <v>3</v>
      </c>
      <c r="E131" s="37">
        <v>1</v>
      </c>
      <c r="F131" s="37">
        <v>5</v>
      </c>
      <c r="G131" s="20"/>
      <c r="H131" s="20">
        <v>0</v>
      </c>
    </row>
    <row r="132" spans="1:8" s="45" customFormat="1" ht="14.4">
      <c r="A132" s="67" t="s">
        <v>38</v>
      </c>
      <c r="B132" s="75" t="s">
        <v>315</v>
      </c>
      <c r="C132" s="44"/>
      <c r="D132" s="37">
        <v>3</v>
      </c>
      <c r="E132" s="37">
        <v>1</v>
      </c>
      <c r="F132" s="37">
        <v>6</v>
      </c>
      <c r="G132" s="20"/>
      <c r="H132" s="20">
        <v>0</v>
      </c>
    </row>
    <row r="133" spans="1:8" s="45" customFormat="1" ht="14.4">
      <c r="A133" s="67" t="s">
        <v>39</v>
      </c>
      <c r="B133" s="75" t="s">
        <v>316</v>
      </c>
      <c r="C133" s="44"/>
      <c r="D133" s="83">
        <v>3</v>
      </c>
      <c r="E133" s="37">
        <v>1</v>
      </c>
      <c r="F133" s="37">
        <v>7</v>
      </c>
      <c r="G133" s="20"/>
      <c r="H133" s="20">
        <v>0</v>
      </c>
    </row>
    <row r="134" spans="1:8" s="45" customFormat="1" ht="14.4">
      <c r="A134" s="67" t="s">
        <v>41</v>
      </c>
      <c r="B134" s="75" t="s">
        <v>317</v>
      </c>
      <c r="C134" s="44"/>
      <c r="D134" s="83">
        <v>3</v>
      </c>
      <c r="E134" s="37">
        <v>1</v>
      </c>
      <c r="F134" s="37">
        <v>8</v>
      </c>
      <c r="G134" s="20"/>
      <c r="H134" s="20">
        <v>0</v>
      </c>
    </row>
    <row r="135" spans="1:8" s="45" customFormat="1" ht="14.4">
      <c r="A135" s="72" t="s">
        <v>318</v>
      </c>
      <c r="B135" s="71" t="s">
        <v>319</v>
      </c>
      <c r="C135" s="44"/>
      <c r="D135" s="37">
        <v>3</v>
      </c>
      <c r="E135" s="37">
        <v>1</v>
      </c>
      <c r="F135" s="37">
        <v>9</v>
      </c>
      <c r="G135" s="23">
        <f>G126-G128</f>
        <v>0</v>
      </c>
      <c r="H135" s="23">
        <v>0</v>
      </c>
    </row>
    <row r="136" spans="1:8" s="45" customFormat="1" ht="14.4">
      <c r="A136" s="72" t="s">
        <v>320</v>
      </c>
      <c r="B136" s="71" t="s">
        <v>321</v>
      </c>
      <c r="C136" s="44"/>
      <c r="D136" s="37">
        <v>3</v>
      </c>
      <c r="E136" s="37">
        <v>2</v>
      </c>
      <c r="F136" s="37">
        <v>0</v>
      </c>
      <c r="G136" s="23">
        <f>G127+G128</f>
        <v>-9544537</v>
      </c>
      <c r="H136" s="23">
        <f>H127+H128</f>
        <v>-11648602</v>
      </c>
    </row>
    <row r="137" spans="1:8" s="45" customFormat="1" ht="14.4">
      <c r="A137" s="72" t="s">
        <v>322</v>
      </c>
      <c r="B137" s="91" t="s">
        <v>323</v>
      </c>
      <c r="C137" s="44"/>
      <c r="D137" s="37">
        <v>3</v>
      </c>
      <c r="E137" s="37">
        <v>2</v>
      </c>
      <c r="F137" s="37">
        <v>1</v>
      </c>
      <c r="G137" s="23"/>
      <c r="H137" s="23">
        <v>0</v>
      </c>
    </row>
    <row r="138" spans="1:8" s="45" customFormat="1" ht="14.4">
      <c r="A138" s="72" t="s">
        <v>324</v>
      </c>
      <c r="B138" s="71" t="s">
        <v>325</v>
      </c>
      <c r="C138" s="44"/>
      <c r="D138" s="37">
        <v>3</v>
      </c>
      <c r="E138" s="37">
        <v>2</v>
      </c>
      <c r="F138" s="37">
        <v>2</v>
      </c>
      <c r="G138" s="23">
        <f>G135+G137</f>
        <v>0</v>
      </c>
      <c r="H138" s="23">
        <v>0</v>
      </c>
    </row>
    <row r="139" spans="1:8" s="45" customFormat="1" ht="14.4">
      <c r="A139" s="72" t="s">
        <v>326</v>
      </c>
      <c r="B139" s="71" t="s">
        <v>327</v>
      </c>
      <c r="C139" s="44"/>
      <c r="D139" s="37">
        <v>3</v>
      </c>
      <c r="E139" s="37">
        <v>2</v>
      </c>
      <c r="F139" s="37">
        <v>3</v>
      </c>
      <c r="G139" s="23">
        <f>G136+G137</f>
        <v>-9544537</v>
      </c>
      <c r="H139" s="23">
        <f>H136+H137</f>
        <v>-11648602</v>
      </c>
    </row>
    <row r="140" spans="1:8" s="45" customFormat="1" ht="14.4">
      <c r="A140" s="72"/>
      <c r="B140" s="71" t="s">
        <v>328</v>
      </c>
      <c r="C140" s="92"/>
      <c r="D140" s="224"/>
      <c r="E140" s="225"/>
      <c r="F140" s="226"/>
      <c r="G140" s="23"/>
      <c r="H140" s="23">
        <v>0</v>
      </c>
    </row>
    <row r="141" spans="1:8" s="45" customFormat="1" ht="14.4">
      <c r="A141" s="72" t="s">
        <v>329</v>
      </c>
      <c r="B141" s="77" t="s">
        <v>330</v>
      </c>
      <c r="C141" s="78"/>
      <c r="D141" s="37">
        <v>3</v>
      </c>
      <c r="E141" s="37">
        <v>2</v>
      </c>
      <c r="F141" s="37">
        <v>4</v>
      </c>
      <c r="G141" s="20">
        <v>0</v>
      </c>
      <c r="H141" s="20">
        <v>0</v>
      </c>
    </row>
    <row r="142" spans="1:8" s="45" customFormat="1" ht="14.4">
      <c r="A142" s="67" t="s">
        <v>89</v>
      </c>
      <c r="B142" s="78" t="s">
        <v>331</v>
      </c>
      <c r="C142" s="78"/>
      <c r="D142" s="37">
        <v>3</v>
      </c>
      <c r="E142" s="37">
        <v>2</v>
      </c>
      <c r="F142" s="37">
        <v>5</v>
      </c>
      <c r="G142" s="20">
        <v>0</v>
      </c>
      <c r="H142" s="20">
        <v>0</v>
      </c>
    </row>
    <row r="143" spans="1:8" s="45" customFormat="1" ht="26.4">
      <c r="A143" s="67" t="s">
        <v>23</v>
      </c>
      <c r="B143" s="75" t="s">
        <v>332</v>
      </c>
      <c r="C143" s="78"/>
      <c r="D143" s="37">
        <v>3</v>
      </c>
      <c r="E143" s="37">
        <v>2</v>
      </c>
      <c r="F143" s="37">
        <v>6</v>
      </c>
      <c r="G143" s="20"/>
      <c r="H143" s="20">
        <v>0</v>
      </c>
    </row>
    <row r="144" spans="1:8" s="45" customFormat="1" ht="14.4">
      <c r="A144" s="67" t="s">
        <v>25</v>
      </c>
      <c r="B144" s="75" t="s">
        <v>333</v>
      </c>
      <c r="C144" s="78"/>
      <c r="D144" s="37">
        <v>3</v>
      </c>
      <c r="E144" s="37">
        <v>2</v>
      </c>
      <c r="F144" s="37">
        <v>7</v>
      </c>
      <c r="G144" s="20"/>
      <c r="H144" s="20">
        <v>0</v>
      </c>
    </row>
    <row r="145" spans="1:8" s="45" customFormat="1" ht="26.4">
      <c r="A145" s="67" t="s">
        <v>27</v>
      </c>
      <c r="B145" s="75" t="s">
        <v>334</v>
      </c>
      <c r="C145" s="78"/>
      <c r="D145" s="37">
        <v>3</v>
      </c>
      <c r="E145" s="37">
        <v>2</v>
      </c>
      <c r="F145" s="37">
        <v>8</v>
      </c>
      <c r="G145" s="20"/>
      <c r="H145" s="20">
        <v>0</v>
      </c>
    </row>
    <row r="146" spans="1:8" s="45" customFormat="1" ht="14.4">
      <c r="A146" s="67" t="s">
        <v>29</v>
      </c>
      <c r="B146" s="75" t="s">
        <v>335</v>
      </c>
      <c r="C146" s="78"/>
      <c r="D146" s="37">
        <v>3</v>
      </c>
      <c r="E146" s="37">
        <v>2</v>
      </c>
      <c r="F146" s="37">
        <v>9</v>
      </c>
      <c r="G146" s="20"/>
      <c r="H146" s="20">
        <v>0</v>
      </c>
    </row>
    <row r="147" spans="1:8" s="45" customFormat="1" ht="14.4">
      <c r="A147" s="67" t="s">
        <v>31</v>
      </c>
      <c r="B147" s="75" t="s">
        <v>336</v>
      </c>
      <c r="C147" s="78"/>
      <c r="D147" s="37">
        <v>3</v>
      </c>
      <c r="E147" s="37">
        <v>3</v>
      </c>
      <c r="F147" s="37">
        <v>0</v>
      </c>
      <c r="G147" s="20"/>
      <c r="H147" s="20">
        <v>0</v>
      </c>
    </row>
    <row r="148" spans="1:8" s="45" customFormat="1" ht="26.4">
      <c r="A148" s="67" t="s">
        <v>35</v>
      </c>
      <c r="B148" s="78" t="s">
        <v>337</v>
      </c>
      <c r="C148" s="78"/>
      <c r="D148" s="37">
        <v>3</v>
      </c>
      <c r="E148" s="37">
        <v>3</v>
      </c>
      <c r="F148" s="37">
        <v>1</v>
      </c>
      <c r="G148" s="20">
        <v>0</v>
      </c>
      <c r="H148" s="20">
        <v>0</v>
      </c>
    </row>
    <row r="149" spans="1:8" s="45" customFormat="1" ht="14.4">
      <c r="A149" s="67" t="s">
        <v>37</v>
      </c>
      <c r="B149" s="75" t="s">
        <v>338</v>
      </c>
      <c r="C149" s="78"/>
      <c r="D149" s="37">
        <v>3</v>
      </c>
      <c r="E149" s="37">
        <v>3</v>
      </c>
      <c r="F149" s="37">
        <v>2</v>
      </c>
      <c r="G149" s="20"/>
      <c r="H149" s="20">
        <v>0</v>
      </c>
    </row>
    <row r="150" spans="1:8" s="45" customFormat="1" ht="26.4">
      <c r="A150" s="67" t="s">
        <v>38</v>
      </c>
      <c r="B150" s="75" t="s">
        <v>339</v>
      </c>
      <c r="C150" s="78"/>
      <c r="D150" s="37">
        <v>3</v>
      </c>
      <c r="E150" s="37">
        <v>3</v>
      </c>
      <c r="F150" s="37">
        <v>3</v>
      </c>
      <c r="G150" s="20"/>
      <c r="H150" s="20">
        <v>0</v>
      </c>
    </row>
    <row r="151" spans="1:8" s="45" customFormat="1" ht="14.4">
      <c r="A151" s="67" t="s">
        <v>39</v>
      </c>
      <c r="B151" s="75" t="s">
        <v>340</v>
      </c>
      <c r="C151" s="78"/>
      <c r="D151" s="37">
        <v>3</v>
      </c>
      <c r="E151" s="37">
        <v>3</v>
      </c>
      <c r="F151" s="37">
        <v>4</v>
      </c>
      <c r="G151" s="20"/>
      <c r="H151" s="20">
        <v>0</v>
      </c>
    </row>
    <row r="152" spans="1:8" s="45" customFormat="1" ht="26.4">
      <c r="A152" s="67" t="s">
        <v>41</v>
      </c>
      <c r="B152" s="75" t="s">
        <v>341</v>
      </c>
      <c r="C152" s="78"/>
      <c r="D152" s="37">
        <v>3</v>
      </c>
      <c r="E152" s="37">
        <v>3</v>
      </c>
      <c r="F152" s="37">
        <v>5</v>
      </c>
      <c r="G152" s="20"/>
      <c r="H152" s="20">
        <v>0</v>
      </c>
    </row>
    <row r="153" spans="1:8" s="45" customFormat="1" ht="26.4">
      <c r="A153" s="67" t="s">
        <v>221</v>
      </c>
      <c r="B153" s="75" t="s">
        <v>334</v>
      </c>
      <c r="C153" s="78"/>
      <c r="D153" s="37">
        <v>3</v>
      </c>
      <c r="E153" s="37">
        <v>3</v>
      </c>
      <c r="F153" s="37">
        <v>6</v>
      </c>
      <c r="G153" s="20"/>
      <c r="H153" s="20">
        <v>0</v>
      </c>
    </row>
    <row r="154" spans="1:8" s="45" customFormat="1" ht="14.4">
      <c r="A154" s="67" t="s">
        <v>223</v>
      </c>
      <c r="B154" s="75" t="s">
        <v>342</v>
      </c>
      <c r="C154" s="78"/>
      <c r="D154" s="37">
        <v>3</v>
      </c>
      <c r="E154" s="37">
        <v>3</v>
      </c>
      <c r="F154" s="37">
        <v>7</v>
      </c>
      <c r="G154" s="20"/>
      <c r="H154" s="20">
        <v>0</v>
      </c>
    </row>
    <row r="155" spans="1:8" s="45" customFormat="1" ht="14.4">
      <c r="A155" s="67" t="s">
        <v>225</v>
      </c>
      <c r="B155" s="75" t="s">
        <v>336</v>
      </c>
      <c r="C155" s="78"/>
      <c r="D155" s="37">
        <v>3</v>
      </c>
      <c r="E155" s="37">
        <v>3</v>
      </c>
      <c r="F155" s="37">
        <v>8</v>
      </c>
      <c r="G155" s="20"/>
      <c r="H155" s="20">
        <v>0</v>
      </c>
    </row>
    <row r="156" spans="1:8" s="45" customFormat="1" ht="14.4">
      <c r="A156" s="72" t="s">
        <v>343</v>
      </c>
      <c r="B156" s="78" t="s">
        <v>344</v>
      </c>
      <c r="C156" s="78"/>
      <c r="D156" s="37">
        <v>3</v>
      </c>
      <c r="E156" s="37">
        <v>3</v>
      </c>
      <c r="F156" s="37">
        <v>9</v>
      </c>
      <c r="G156" s="23">
        <f>G139</f>
        <v>-9544537</v>
      </c>
      <c r="H156" s="23">
        <f>H139+H141</f>
        <v>-11648602</v>
      </c>
    </row>
    <row r="157" spans="1:8" s="45" customFormat="1" ht="14.4">
      <c r="A157" s="67"/>
      <c r="B157" s="78" t="s">
        <v>345</v>
      </c>
      <c r="C157" s="93"/>
      <c r="D157" s="224"/>
      <c r="E157" s="225"/>
      <c r="F157" s="226"/>
      <c r="G157" s="20"/>
      <c r="H157" s="20">
        <v>0</v>
      </c>
    </row>
    <row r="158" spans="1:8" s="45" customFormat="1" ht="14.4">
      <c r="A158" s="67"/>
      <c r="B158" s="75" t="s">
        <v>346</v>
      </c>
      <c r="C158" s="78"/>
      <c r="D158" s="37">
        <v>3</v>
      </c>
      <c r="E158" s="37">
        <v>4</v>
      </c>
      <c r="F158" s="37">
        <v>0</v>
      </c>
      <c r="G158" s="20"/>
      <c r="H158" s="20">
        <v>0</v>
      </c>
    </row>
    <row r="159" spans="1:8" s="45" customFormat="1" ht="14.4">
      <c r="A159" s="67"/>
      <c r="B159" s="75" t="s">
        <v>347</v>
      </c>
      <c r="C159" s="78"/>
      <c r="D159" s="37">
        <v>3</v>
      </c>
      <c r="E159" s="37">
        <v>4</v>
      </c>
      <c r="F159" s="37">
        <v>1</v>
      </c>
      <c r="G159" s="20"/>
      <c r="H159" s="20">
        <v>0</v>
      </c>
    </row>
    <row r="160" spans="1:8" s="45" customFormat="1" ht="14.4">
      <c r="A160" s="67"/>
      <c r="B160" s="78" t="s">
        <v>348</v>
      </c>
      <c r="C160" s="93"/>
      <c r="D160" s="224"/>
      <c r="E160" s="225"/>
      <c r="F160" s="226"/>
      <c r="G160" s="20"/>
      <c r="H160" s="20">
        <v>0</v>
      </c>
    </row>
    <row r="161" spans="1:8" s="45" customFormat="1" ht="14.4">
      <c r="A161" s="67"/>
      <c r="B161" s="75" t="s">
        <v>349</v>
      </c>
      <c r="C161" s="78"/>
      <c r="D161" s="37">
        <v>3</v>
      </c>
      <c r="E161" s="37">
        <v>4</v>
      </c>
      <c r="F161" s="37">
        <v>2</v>
      </c>
      <c r="G161" s="20">
        <f>G156</f>
        <v>-9544537</v>
      </c>
      <c r="H161" s="20">
        <f>H156</f>
        <v>-11648602</v>
      </c>
    </row>
    <row r="162" spans="1:8" s="45" customFormat="1" ht="14.4">
      <c r="A162" s="67"/>
      <c r="B162" s="75" t="s">
        <v>350</v>
      </c>
      <c r="C162" s="78"/>
      <c r="D162" s="37">
        <v>3</v>
      </c>
      <c r="E162" s="37">
        <v>4</v>
      </c>
      <c r="F162" s="37">
        <v>3</v>
      </c>
      <c r="G162" s="20"/>
      <c r="H162" s="20">
        <v>0</v>
      </c>
    </row>
    <row r="163" spans="1:8" s="45" customFormat="1" ht="14.4">
      <c r="A163" s="67"/>
      <c r="B163" s="78" t="s">
        <v>351</v>
      </c>
      <c r="C163" s="93"/>
      <c r="D163" s="224"/>
      <c r="E163" s="225"/>
      <c r="F163" s="226"/>
      <c r="G163" s="20"/>
      <c r="H163" s="20">
        <v>0</v>
      </c>
    </row>
    <row r="164" spans="1:8" s="45" customFormat="1" ht="14.4">
      <c r="A164" s="67"/>
      <c r="B164" s="75" t="s">
        <v>349</v>
      </c>
      <c r="C164" s="78"/>
      <c r="D164" s="37">
        <v>3</v>
      </c>
      <c r="E164" s="37">
        <v>4</v>
      </c>
      <c r="F164" s="37">
        <v>4</v>
      </c>
      <c r="G164" s="20">
        <f>G161</f>
        <v>-9544537</v>
      </c>
      <c r="H164" s="20">
        <f>H161</f>
        <v>-11648602</v>
      </c>
    </row>
    <row r="165" spans="1:8" s="45" customFormat="1" ht="14.4">
      <c r="A165" s="67"/>
      <c r="B165" s="75" t="s">
        <v>350</v>
      </c>
      <c r="C165" s="78"/>
      <c r="D165" s="37">
        <v>3</v>
      </c>
      <c r="E165" s="37">
        <v>4</v>
      </c>
      <c r="F165" s="37">
        <v>5</v>
      </c>
      <c r="G165" s="20"/>
      <c r="H165" s="20">
        <v>0</v>
      </c>
    </row>
    <row r="166" spans="1:8">
      <c r="B166" s="53"/>
      <c r="C166" s="53"/>
    </row>
    <row r="169" spans="1:8">
      <c r="A169" s="202" t="s">
        <v>168</v>
      </c>
      <c r="B169" s="202"/>
      <c r="H169" s="8" t="s">
        <v>169</v>
      </c>
    </row>
    <row r="170" spans="1:8">
      <c r="A170" s="202" t="s">
        <v>170</v>
      </c>
      <c r="B170" s="202"/>
      <c r="G170" s="8" t="s">
        <v>171</v>
      </c>
      <c r="H170" s="3" t="s">
        <v>172</v>
      </c>
    </row>
  </sheetData>
  <mergeCells count="12">
    <mergeCell ref="A170:B170"/>
    <mergeCell ref="A11:H11"/>
    <mergeCell ref="A12:H12"/>
    <mergeCell ref="A13:H13"/>
    <mergeCell ref="D14:F14"/>
    <mergeCell ref="D15:F15"/>
    <mergeCell ref="D16:F16"/>
    <mergeCell ref="D140:F140"/>
    <mergeCell ref="D157:F157"/>
    <mergeCell ref="D160:F160"/>
    <mergeCell ref="D163:F163"/>
    <mergeCell ref="A169:B169"/>
  </mergeCell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topLeftCell="A20" workbookViewId="0">
      <selection activeCell="M29" sqref="M29"/>
    </sheetView>
  </sheetViews>
  <sheetFormatPr defaultColWidth="9.109375" defaultRowHeight="13.2"/>
  <cols>
    <col min="1" max="1" width="6.44140625" style="3" customWidth="1"/>
    <col min="2" max="2" width="69.88671875" style="3" customWidth="1"/>
    <col min="3" max="3" width="8.44140625" style="3" customWidth="1"/>
    <col min="4" max="4" width="8.5546875" style="3" customWidth="1"/>
    <col min="5" max="6" width="2.44140625" style="3" customWidth="1"/>
    <col min="7" max="7" width="2.5546875" style="3" customWidth="1"/>
    <col min="8" max="8" width="15.5546875" style="3" customWidth="1"/>
    <col min="9" max="9" width="15.44140625" style="3" customWidth="1"/>
    <col min="10" max="16384" width="9.109375" style="3"/>
  </cols>
  <sheetData>
    <row r="1" spans="1:9" ht="13.8">
      <c r="A1" s="1"/>
      <c r="B1" s="2"/>
      <c r="I1" s="171" t="s">
        <v>0</v>
      </c>
    </row>
    <row r="2" spans="1:9" ht="13.8">
      <c r="A2" s="5"/>
      <c r="C2" s="6"/>
      <c r="D2" s="6"/>
      <c r="I2" s="170" t="s">
        <v>585</v>
      </c>
    </row>
    <row r="3" spans="1:9">
      <c r="A3" s="56" t="s">
        <v>174</v>
      </c>
      <c r="B3" s="57"/>
      <c r="C3" s="57"/>
      <c r="D3" s="57"/>
      <c r="E3" s="57"/>
      <c r="F3" s="57"/>
      <c r="G3" s="57"/>
      <c r="H3" s="57"/>
      <c r="I3" s="58"/>
    </row>
    <row r="4" spans="1:9">
      <c r="A4" s="56" t="s">
        <v>175</v>
      </c>
      <c r="B4" s="60"/>
      <c r="C4" s="60"/>
      <c r="D4" s="60"/>
      <c r="E4" s="60"/>
      <c r="F4" s="60"/>
      <c r="G4" s="60"/>
      <c r="H4" s="60"/>
      <c r="I4" s="61"/>
    </row>
    <row r="5" spans="1:9">
      <c r="A5" s="59" t="s">
        <v>176</v>
      </c>
      <c r="B5" s="57"/>
      <c r="C5" s="57"/>
      <c r="D5" s="57"/>
      <c r="E5" s="57"/>
      <c r="F5" s="57"/>
      <c r="G5" s="57"/>
      <c r="H5" s="57"/>
      <c r="I5" s="58"/>
    </row>
    <row r="6" spans="1:9">
      <c r="A6" s="56" t="s">
        <v>177</v>
      </c>
      <c r="B6" s="57"/>
      <c r="C6" s="57"/>
      <c r="D6" s="57"/>
      <c r="E6" s="57"/>
      <c r="F6" s="57"/>
      <c r="G6" s="57"/>
      <c r="H6" s="57"/>
      <c r="I6" s="58"/>
    </row>
    <row r="7" spans="1:9">
      <c r="A7" s="62" t="s">
        <v>178</v>
      </c>
      <c r="B7" s="63"/>
      <c r="C7" s="63"/>
      <c r="D7" s="63"/>
      <c r="E7" s="63"/>
      <c r="F7" s="63"/>
      <c r="G7" s="63"/>
      <c r="H7" s="63"/>
      <c r="I7" s="64"/>
    </row>
    <row r="8" spans="1:9" ht="18" customHeight="1">
      <c r="I8" s="54"/>
    </row>
    <row r="9" spans="1:9" hidden="1"/>
    <row r="10" spans="1:9" ht="1.5" hidden="1" customHeight="1"/>
    <row r="11" spans="1:9" ht="43.5" customHeight="1" thickBot="1">
      <c r="A11" s="210" t="s">
        <v>584</v>
      </c>
      <c r="B11" s="211"/>
      <c r="C11" s="211"/>
      <c r="D11" s="211"/>
      <c r="E11" s="211"/>
      <c r="F11" s="211"/>
      <c r="G11" s="211"/>
      <c r="H11" s="211"/>
      <c r="I11" s="212"/>
    </row>
    <row r="12" spans="1:9" ht="22.5" customHeight="1" thickTop="1">
      <c r="A12" s="213" t="s">
        <v>583</v>
      </c>
      <c r="B12" s="213"/>
      <c r="C12" s="213"/>
      <c r="D12" s="213"/>
      <c r="E12" s="213"/>
      <c r="F12" s="213"/>
      <c r="G12" s="213"/>
      <c r="H12" s="213"/>
      <c r="I12" s="213"/>
    </row>
    <row r="13" spans="1:9">
      <c r="A13" s="214" t="s">
        <v>12</v>
      </c>
      <c r="B13" s="214"/>
      <c r="C13" s="214"/>
      <c r="D13" s="214"/>
      <c r="E13" s="214"/>
      <c r="F13" s="214"/>
      <c r="G13" s="214"/>
      <c r="H13" s="214"/>
      <c r="I13" s="214"/>
    </row>
    <row r="14" spans="1:9" ht="41.4">
      <c r="A14" s="94" t="s">
        <v>13</v>
      </c>
      <c r="B14" s="169" t="s">
        <v>14</v>
      </c>
      <c r="C14" s="95" t="s">
        <v>15</v>
      </c>
      <c r="D14" s="96" t="s">
        <v>355</v>
      </c>
      <c r="E14" s="231" t="s">
        <v>356</v>
      </c>
      <c r="F14" s="232"/>
      <c r="G14" s="233"/>
      <c r="H14" s="97" t="s">
        <v>582</v>
      </c>
      <c r="I14" s="97" t="s">
        <v>581</v>
      </c>
    </row>
    <row r="15" spans="1:9">
      <c r="A15" s="98">
        <v>1</v>
      </c>
      <c r="B15" s="100">
        <v>2</v>
      </c>
      <c r="C15" s="100">
        <v>3</v>
      </c>
      <c r="D15" s="100">
        <v>4</v>
      </c>
      <c r="E15" s="234">
        <v>5</v>
      </c>
      <c r="F15" s="235"/>
      <c r="G15" s="236"/>
      <c r="H15" s="101">
        <v>6</v>
      </c>
      <c r="I15" s="102">
        <v>7</v>
      </c>
    </row>
    <row r="16" spans="1:9" ht="14.4">
      <c r="A16" s="98"/>
      <c r="B16" s="168"/>
      <c r="C16" s="100"/>
      <c r="D16" s="100"/>
      <c r="E16" s="100"/>
      <c r="F16" s="103"/>
      <c r="G16" s="104"/>
      <c r="H16" s="20"/>
      <c r="I16" s="20"/>
    </row>
    <row r="17" spans="1:11" ht="14.4">
      <c r="A17" s="94" t="s">
        <v>89</v>
      </c>
      <c r="B17" s="105" t="s">
        <v>358</v>
      </c>
      <c r="C17" s="107"/>
      <c r="D17" s="107"/>
      <c r="E17" s="230"/>
      <c r="F17" s="230"/>
      <c r="G17" s="230"/>
      <c r="H17" s="20"/>
      <c r="I17" s="20"/>
      <c r="K17" s="3" t="s">
        <v>580</v>
      </c>
    </row>
    <row r="18" spans="1:11" ht="14.4">
      <c r="A18" s="108" t="s">
        <v>23</v>
      </c>
      <c r="B18" s="116" t="s">
        <v>579</v>
      </c>
      <c r="C18" s="107"/>
      <c r="D18" s="112" t="s">
        <v>364</v>
      </c>
      <c r="E18" s="110">
        <v>4</v>
      </c>
      <c r="F18" s="110">
        <v>0</v>
      </c>
      <c r="G18" s="110">
        <v>1</v>
      </c>
      <c r="H18" s="20"/>
      <c r="I18" s="20"/>
    </row>
    <row r="19" spans="1:11" ht="14.4">
      <c r="A19" s="108" t="s">
        <v>25</v>
      </c>
      <c r="B19" s="164" t="s">
        <v>578</v>
      </c>
      <c r="C19" s="107"/>
      <c r="D19" s="110" t="s">
        <v>399</v>
      </c>
      <c r="E19" s="110">
        <v>4</v>
      </c>
      <c r="F19" s="110">
        <v>0</v>
      </c>
      <c r="G19" s="110">
        <v>2</v>
      </c>
      <c r="H19" s="20"/>
      <c r="I19" s="20"/>
    </row>
    <row r="20" spans="1:11" ht="14.4">
      <c r="A20" s="108" t="s">
        <v>27</v>
      </c>
      <c r="B20" s="115" t="s">
        <v>577</v>
      </c>
      <c r="C20" s="107"/>
      <c r="D20" s="110" t="s">
        <v>399</v>
      </c>
      <c r="E20" s="110">
        <v>4</v>
      </c>
      <c r="F20" s="110">
        <v>0</v>
      </c>
      <c r="G20" s="110">
        <v>3</v>
      </c>
      <c r="H20" s="20"/>
      <c r="I20" s="20"/>
    </row>
    <row r="21" spans="1:11" ht="14.4">
      <c r="A21" s="108" t="s">
        <v>29</v>
      </c>
      <c r="B21" s="115" t="s">
        <v>576</v>
      </c>
      <c r="C21" s="107"/>
      <c r="D21" s="110" t="s">
        <v>399</v>
      </c>
      <c r="E21" s="110">
        <v>4</v>
      </c>
      <c r="F21" s="110">
        <v>0</v>
      </c>
      <c r="G21" s="110">
        <v>4</v>
      </c>
      <c r="H21" s="20"/>
      <c r="I21" s="20"/>
    </row>
    <row r="22" spans="1:11" ht="14.4">
      <c r="A22" s="108" t="s">
        <v>31</v>
      </c>
      <c r="B22" s="115" t="s">
        <v>575</v>
      </c>
      <c r="C22" s="107"/>
      <c r="D22" s="110" t="s">
        <v>399</v>
      </c>
      <c r="E22" s="110">
        <v>4</v>
      </c>
      <c r="F22" s="110">
        <v>0</v>
      </c>
      <c r="G22" s="110">
        <v>5</v>
      </c>
      <c r="H22" s="20"/>
      <c r="I22" s="20"/>
    </row>
    <row r="23" spans="1:11" ht="14.4">
      <c r="A23" s="108" t="s">
        <v>33</v>
      </c>
      <c r="B23" s="116" t="s">
        <v>574</v>
      </c>
      <c r="C23" s="107"/>
      <c r="D23" s="112" t="s">
        <v>364</v>
      </c>
      <c r="E23" s="110">
        <v>4</v>
      </c>
      <c r="F23" s="110">
        <v>0</v>
      </c>
      <c r="G23" s="110">
        <v>6</v>
      </c>
      <c r="H23" s="20"/>
      <c r="I23" s="20"/>
    </row>
    <row r="24" spans="1:11" ht="14.4">
      <c r="A24" s="108" t="s">
        <v>200</v>
      </c>
      <c r="B24" s="115" t="s">
        <v>573</v>
      </c>
      <c r="C24" s="107"/>
      <c r="D24" s="110" t="s">
        <v>399</v>
      </c>
      <c r="E24" s="110">
        <v>4</v>
      </c>
      <c r="F24" s="110">
        <v>0</v>
      </c>
      <c r="G24" s="110">
        <v>7</v>
      </c>
      <c r="H24" s="20"/>
      <c r="I24" s="20"/>
    </row>
    <row r="25" spans="1:11" ht="15" customHeight="1">
      <c r="A25" s="94" t="s">
        <v>20</v>
      </c>
      <c r="B25" s="114" t="s">
        <v>572</v>
      </c>
      <c r="C25" s="107"/>
      <c r="D25" s="110" t="s">
        <v>360</v>
      </c>
      <c r="E25" s="110">
        <v>4</v>
      </c>
      <c r="F25" s="110">
        <v>0</v>
      </c>
      <c r="G25" s="110">
        <v>8</v>
      </c>
      <c r="H25" s="20"/>
      <c r="I25" s="20"/>
    </row>
    <row r="26" spans="1:11" ht="14.4">
      <c r="A26" s="94"/>
      <c r="B26" s="167"/>
      <c r="C26" s="107"/>
      <c r="D26" s="107"/>
      <c r="E26" s="227"/>
      <c r="F26" s="228"/>
      <c r="G26" s="229"/>
      <c r="H26" s="20"/>
      <c r="I26" s="20"/>
    </row>
    <row r="27" spans="1:11" ht="14.4">
      <c r="A27" s="94" t="s">
        <v>35</v>
      </c>
      <c r="B27" s="105" t="s">
        <v>428</v>
      </c>
      <c r="C27" s="107"/>
      <c r="D27" s="107"/>
      <c r="E27" s="227"/>
      <c r="F27" s="228"/>
      <c r="G27" s="229"/>
      <c r="H27" s="20"/>
      <c r="I27" s="20"/>
    </row>
    <row r="28" spans="1:11" ht="14.4">
      <c r="A28" s="108" t="s">
        <v>37</v>
      </c>
      <c r="B28" s="109" t="s">
        <v>429</v>
      </c>
      <c r="C28" s="107"/>
      <c r="D28" s="110" t="s">
        <v>399</v>
      </c>
      <c r="E28" s="110">
        <v>4</v>
      </c>
      <c r="F28" s="110">
        <v>0</v>
      </c>
      <c r="G28" s="110">
        <v>9</v>
      </c>
      <c r="H28" s="20"/>
      <c r="I28" s="20"/>
    </row>
    <row r="29" spans="1:11" ht="14.4">
      <c r="A29" s="108" t="s">
        <v>38</v>
      </c>
      <c r="B29" s="109" t="s">
        <v>430</v>
      </c>
      <c r="C29" s="107"/>
      <c r="D29" s="112" t="s">
        <v>364</v>
      </c>
      <c r="E29" s="110">
        <v>4</v>
      </c>
      <c r="F29" s="110">
        <v>1</v>
      </c>
      <c r="G29" s="110">
        <v>0</v>
      </c>
      <c r="H29" s="20"/>
      <c r="I29" s="20"/>
    </row>
    <row r="30" spans="1:11" ht="14.4">
      <c r="A30" s="108" t="s">
        <v>39</v>
      </c>
      <c r="B30" s="109" t="s">
        <v>431</v>
      </c>
      <c r="C30" s="107"/>
      <c r="D30" s="110" t="s">
        <v>399</v>
      </c>
      <c r="E30" s="110">
        <v>4</v>
      </c>
      <c r="F30" s="110">
        <v>1</v>
      </c>
      <c r="G30" s="110">
        <v>1</v>
      </c>
      <c r="H30" s="20"/>
      <c r="I30" s="20"/>
    </row>
    <row r="31" spans="1:11" ht="14.4">
      <c r="A31" s="108" t="s">
        <v>41</v>
      </c>
      <c r="B31" s="109" t="s">
        <v>432</v>
      </c>
      <c r="C31" s="107"/>
      <c r="D31" s="112" t="s">
        <v>364</v>
      </c>
      <c r="E31" s="110">
        <v>4</v>
      </c>
      <c r="F31" s="110">
        <v>1</v>
      </c>
      <c r="G31" s="110">
        <v>2</v>
      </c>
      <c r="H31" s="20"/>
      <c r="I31" s="20"/>
    </row>
    <row r="32" spans="1:11" ht="14.4">
      <c r="A32" s="108" t="s">
        <v>221</v>
      </c>
      <c r="B32" s="109" t="s">
        <v>571</v>
      </c>
      <c r="C32" s="107"/>
      <c r="D32" s="110" t="s">
        <v>399</v>
      </c>
      <c r="E32" s="110">
        <v>4</v>
      </c>
      <c r="F32" s="110">
        <v>1</v>
      </c>
      <c r="G32" s="110">
        <v>3</v>
      </c>
      <c r="H32" s="20"/>
      <c r="I32" s="20"/>
    </row>
    <row r="33" spans="1:9" ht="14.4">
      <c r="A33" s="108" t="s">
        <v>223</v>
      </c>
      <c r="B33" s="109" t="s">
        <v>434</v>
      </c>
      <c r="C33" s="107"/>
      <c r="D33" s="112" t="s">
        <v>364</v>
      </c>
      <c r="E33" s="110">
        <v>4</v>
      </c>
      <c r="F33" s="110">
        <v>1</v>
      </c>
      <c r="G33" s="110">
        <v>4</v>
      </c>
      <c r="H33" s="20"/>
      <c r="I33" s="20"/>
    </row>
    <row r="34" spans="1:9" ht="14.4">
      <c r="A34" s="108" t="s">
        <v>225</v>
      </c>
      <c r="B34" s="109" t="s">
        <v>435</v>
      </c>
      <c r="C34" s="107"/>
      <c r="D34" s="110" t="s">
        <v>399</v>
      </c>
      <c r="E34" s="110">
        <v>4</v>
      </c>
      <c r="F34" s="110">
        <v>1</v>
      </c>
      <c r="G34" s="110">
        <v>5</v>
      </c>
      <c r="H34" s="20"/>
      <c r="I34" s="20"/>
    </row>
    <row r="35" spans="1:9" ht="14.4">
      <c r="A35" s="108" t="s">
        <v>227</v>
      </c>
      <c r="B35" s="109" t="s">
        <v>436</v>
      </c>
      <c r="C35" s="107"/>
      <c r="D35" s="110" t="s">
        <v>364</v>
      </c>
      <c r="E35" s="110">
        <v>4</v>
      </c>
      <c r="F35" s="110">
        <v>1</v>
      </c>
      <c r="G35" s="110">
        <v>6</v>
      </c>
      <c r="H35" s="20"/>
      <c r="I35" s="20"/>
    </row>
    <row r="36" spans="1:9" ht="14.4">
      <c r="A36" s="108" t="s">
        <v>229</v>
      </c>
      <c r="B36" s="109" t="s">
        <v>437</v>
      </c>
      <c r="C36" s="107"/>
      <c r="D36" s="112" t="s">
        <v>364</v>
      </c>
      <c r="E36" s="110">
        <v>4</v>
      </c>
      <c r="F36" s="110">
        <v>1</v>
      </c>
      <c r="G36" s="110">
        <v>7</v>
      </c>
      <c r="H36" s="20"/>
      <c r="I36" s="20"/>
    </row>
    <row r="37" spans="1:9" ht="14.4">
      <c r="A37" s="108" t="s">
        <v>438</v>
      </c>
      <c r="B37" s="109" t="s">
        <v>439</v>
      </c>
      <c r="C37" s="107"/>
      <c r="D37" s="110" t="s">
        <v>399</v>
      </c>
      <c r="E37" s="110">
        <v>4</v>
      </c>
      <c r="F37" s="110">
        <v>1</v>
      </c>
      <c r="G37" s="110">
        <v>8</v>
      </c>
      <c r="H37" s="20"/>
      <c r="I37" s="20"/>
    </row>
    <row r="38" spans="1:9" ht="14.4">
      <c r="A38" s="108" t="s">
        <v>440</v>
      </c>
      <c r="B38" s="109" t="s">
        <v>441</v>
      </c>
      <c r="C38" s="107"/>
      <c r="D38" s="112" t="s">
        <v>364</v>
      </c>
      <c r="E38" s="110">
        <v>4</v>
      </c>
      <c r="F38" s="110">
        <v>1</v>
      </c>
      <c r="G38" s="110">
        <v>9</v>
      </c>
      <c r="H38" s="20"/>
      <c r="I38" s="20"/>
    </row>
    <row r="39" spans="1:9" ht="14.4">
      <c r="A39" s="108" t="s">
        <v>442</v>
      </c>
      <c r="B39" s="109" t="s">
        <v>443</v>
      </c>
      <c r="C39" s="107"/>
      <c r="D39" s="110" t="s">
        <v>399</v>
      </c>
      <c r="E39" s="110">
        <v>4</v>
      </c>
      <c r="F39" s="110">
        <v>2</v>
      </c>
      <c r="G39" s="110">
        <v>0</v>
      </c>
      <c r="H39" s="20"/>
      <c r="I39" s="20"/>
    </row>
    <row r="40" spans="1:9" ht="14.4">
      <c r="A40" s="108" t="s">
        <v>444</v>
      </c>
      <c r="B40" s="109" t="s">
        <v>445</v>
      </c>
      <c r="C40" s="107"/>
      <c r="D40" s="112" t="s">
        <v>364</v>
      </c>
      <c r="E40" s="110">
        <v>4</v>
      </c>
      <c r="F40" s="110">
        <v>2</v>
      </c>
      <c r="G40" s="110">
        <v>1</v>
      </c>
      <c r="H40" s="20"/>
      <c r="I40" s="20"/>
    </row>
    <row r="41" spans="1:9" ht="14.4">
      <c r="A41" s="108" t="s">
        <v>446</v>
      </c>
      <c r="B41" s="109" t="s">
        <v>447</v>
      </c>
      <c r="C41" s="107"/>
      <c r="D41" s="110" t="s">
        <v>399</v>
      </c>
      <c r="E41" s="110">
        <v>4</v>
      </c>
      <c r="F41" s="110">
        <v>2</v>
      </c>
      <c r="G41" s="110">
        <v>2</v>
      </c>
      <c r="H41" s="20"/>
      <c r="I41" s="20"/>
    </row>
    <row r="42" spans="1:9" ht="14.4">
      <c r="A42" s="108" t="s">
        <v>448</v>
      </c>
      <c r="B42" s="109" t="s">
        <v>449</v>
      </c>
      <c r="C42" s="107"/>
      <c r="D42" s="112" t="s">
        <v>364</v>
      </c>
      <c r="E42" s="110">
        <v>4</v>
      </c>
      <c r="F42" s="110">
        <v>2</v>
      </c>
      <c r="G42" s="110">
        <v>3</v>
      </c>
      <c r="H42" s="20"/>
      <c r="I42" s="20"/>
    </row>
    <row r="43" spans="1:9" ht="14.4">
      <c r="A43" s="108" t="s">
        <v>450</v>
      </c>
      <c r="B43" s="109" t="s">
        <v>451</v>
      </c>
      <c r="C43" s="107"/>
      <c r="D43" s="112" t="s">
        <v>364</v>
      </c>
      <c r="E43" s="110">
        <v>4</v>
      </c>
      <c r="F43" s="110">
        <v>2</v>
      </c>
      <c r="G43" s="110">
        <v>4</v>
      </c>
      <c r="H43" s="20"/>
      <c r="I43" s="20"/>
    </row>
    <row r="44" spans="1:9" ht="14.4">
      <c r="A44" s="108" t="s">
        <v>452</v>
      </c>
      <c r="B44" s="109" t="s">
        <v>453</v>
      </c>
      <c r="C44" s="107"/>
      <c r="D44" s="112" t="s">
        <v>364</v>
      </c>
      <c r="E44" s="110">
        <v>4</v>
      </c>
      <c r="F44" s="110">
        <v>2</v>
      </c>
      <c r="G44" s="110">
        <v>5</v>
      </c>
      <c r="H44" s="20"/>
      <c r="I44" s="20"/>
    </row>
    <row r="45" spans="1:9" ht="14.4">
      <c r="A45" s="108" t="s">
        <v>454</v>
      </c>
      <c r="B45" s="109" t="s">
        <v>455</v>
      </c>
      <c r="C45" s="107"/>
      <c r="D45" s="112" t="s">
        <v>364</v>
      </c>
      <c r="E45" s="110">
        <v>4</v>
      </c>
      <c r="F45" s="110">
        <v>2</v>
      </c>
      <c r="G45" s="110">
        <v>6</v>
      </c>
      <c r="H45" s="20"/>
      <c r="I45" s="20"/>
    </row>
    <row r="46" spans="1:9" ht="14.4">
      <c r="A46" s="108" t="s">
        <v>456</v>
      </c>
      <c r="B46" s="109" t="s">
        <v>457</v>
      </c>
      <c r="C46" s="107"/>
      <c r="D46" s="110" t="s">
        <v>399</v>
      </c>
      <c r="E46" s="110">
        <v>4</v>
      </c>
      <c r="F46" s="110">
        <v>2</v>
      </c>
      <c r="G46" s="110">
        <v>7</v>
      </c>
      <c r="H46" s="20"/>
      <c r="I46" s="20"/>
    </row>
    <row r="47" spans="1:9" ht="14.4">
      <c r="A47" s="108" t="s">
        <v>458</v>
      </c>
      <c r="B47" s="109" t="s">
        <v>459</v>
      </c>
      <c r="C47" s="107"/>
      <c r="D47" s="112" t="s">
        <v>364</v>
      </c>
      <c r="E47" s="110">
        <v>4</v>
      </c>
      <c r="F47" s="110">
        <v>2</v>
      </c>
      <c r="G47" s="110">
        <v>8</v>
      </c>
      <c r="H47" s="20"/>
      <c r="I47" s="20"/>
    </row>
    <row r="48" spans="1:9" ht="14.4">
      <c r="A48" s="108" t="s">
        <v>460</v>
      </c>
      <c r="B48" s="109" t="s">
        <v>461</v>
      </c>
      <c r="C48" s="107"/>
      <c r="D48" s="110" t="s">
        <v>399</v>
      </c>
      <c r="E48" s="110">
        <v>4</v>
      </c>
      <c r="F48" s="110">
        <v>2</v>
      </c>
      <c r="G48" s="110">
        <v>9</v>
      </c>
      <c r="H48" s="20"/>
      <c r="I48" s="20"/>
    </row>
    <row r="49" spans="1:9" ht="14.4">
      <c r="A49" s="108" t="s">
        <v>462</v>
      </c>
      <c r="B49" s="109" t="s">
        <v>463</v>
      </c>
      <c r="C49" s="107"/>
      <c r="D49" s="112" t="s">
        <v>364</v>
      </c>
      <c r="E49" s="110">
        <v>4</v>
      </c>
      <c r="F49" s="110">
        <v>3</v>
      </c>
      <c r="G49" s="110">
        <v>0</v>
      </c>
      <c r="H49" s="20"/>
      <c r="I49" s="20"/>
    </row>
    <row r="50" spans="1:9" ht="14.4">
      <c r="A50" s="108" t="s">
        <v>464</v>
      </c>
      <c r="B50" s="109" t="s">
        <v>465</v>
      </c>
      <c r="C50" s="107"/>
      <c r="D50" s="110" t="s">
        <v>399</v>
      </c>
      <c r="E50" s="110">
        <v>4</v>
      </c>
      <c r="F50" s="110">
        <v>3</v>
      </c>
      <c r="G50" s="110">
        <v>1</v>
      </c>
      <c r="H50" s="20"/>
      <c r="I50" s="20"/>
    </row>
    <row r="51" spans="1:9" ht="14.4">
      <c r="A51" s="108" t="s">
        <v>466</v>
      </c>
      <c r="B51" s="109" t="s">
        <v>467</v>
      </c>
      <c r="C51" s="107"/>
      <c r="D51" s="112" t="s">
        <v>364</v>
      </c>
      <c r="E51" s="110">
        <v>4</v>
      </c>
      <c r="F51" s="110">
        <v>3</v>
      </c>
      <c r="G51" s="110">
        <v>2</v>
      </c>
      <c r="H51" s="20"/>
      <c r="I51" s="20"/>
    </row>
    <row r="52" spans="1:9" ht="14.4">
      <c r="A52" s="108" t="s">
        <v>468</v>
      </c>
      <c r="B52" s="109" t="s">
        <v>469</v>
      </c>
      <c r="C52" s="107"/>
      <c r="D52" s="112" t="s">
        <v>364</v>
      </c>
      <c r="E52" s="110">
        <v>4</v>
      </c>
      <c r="F52" s="110">
        <v>3</v>
      </c>
      <c r="G52" s="110">
        <v>3</v>
      </c>
      <c r="H52" s="20"/>
      <c r="I52" s="20"/>
    </row>
    <row r="53" spans="1:9" ht="14.4">
      <c r="A53" s="108" t="s">
        <v>470</v>
      </c>
      <c r="B53" s="115" t="s">
        <v>471</v>
      </c>
      <c r="C53" s="107"/>
      <c r="D53" s="112" t="s">
        <v>364</v>
      </c>
      <c r="E53" s="110">
        <v>4</v>
      </c>
      <c r="F53" s="110">
        <v>3</v>
      </c>
      <c r="G53" s="110">
        <v>4</v>
      </c>
      <c r="H53" s="20"/>
      <c r="I53" s="20"/>
    </row>
    <row r="54" spans="1:9" ht="14.4">
      <c r="A54" s="108" t="s">
        <v>472</v>
      </c>
      <c r="B54" s="115" t="s">
        <v>473</v>
      </c>
      <c r="C54" s="107"/>
      <c r="D54" s="110" t="s">
        <v>399</v>
      </c>
      <c r="E54" s="110">
        <v>4</v>
      </c>
      <c r="F54" s="110">
        <v>3</v>
      </c>
      <c r="G54" s="110">
        <v>5</v>
      </c>
      <c r="H54" s="20"/>
      <c r="I54" s="20"/>
    </row>
    <row r="55" spans="1:9" ht="14.4">
      <c r="A55" s="108" t="s">
        <v>474</v>
      </c>
      <c r="B55" s="116" t="s">
        <v>475</v>
      </c>
      <c r="C55" s="107"/>
      <c r="D55" s="112" t="s">
        <v>364</v>
      </c>
      <c r="E55" s="110">
        <v>4</v>
      </c>
      <c r="F55" s="110">
        <v>3</v>
      </c>
      <c r="G55" s="110">
        <v>6</v>
      </c>
      <c r="H55" s="20"/>
      <c r="I55" s="20"/>
    </row>
    <row r="56" spans="1:9" ht="14.4">
      <c r="A56" s="108" t="s">
        <v>476</v>
      </c>
      <c r="B56" s="115" t="s">
        <v>477</v>
      </c>
      <c r="C56" s="107"/>
      <c r="D56" s="110" t="s">
        <v>399</v>
      </c>
      <c r="E56" s="110">
        <v>4</v>
      </c>
      <c r="F56" s="110">
        <v>3</v>
      </c>
      <c r="G56" s="110">
        <v>7</v>
      </c>
      <c r="H56" s="20"/>
      <c r="I56" s="20"/>
    </row>
    <row r="57" spans="1:9" ht="13.5" customHeight="1">
      <c r="A57" s="94" t="s">
        <v>85</v>
      </c>
      <c r="B57" s="114" t="s">
        <v>570</v>
      </c>
      <c r="C57" s="117"/>
      <c r="D57" s="110" t="s">
        <v>360</v>
      </c>
      <c r="E57" s="110">
        <v>4</v>
      </c>
      <c r="F57" s="110">
        <v>3</v>
      </c>
      <c r="G57" s="110">
        <v>8</v>
      </c>
      <c r="H57" s="20"/>
      <c r="I57" s="20"/>
    </row>
    <row r="58" spans="1:9" ht="14.4">
      <c r="A58" s="108"/>
      <c r="B58" s="166"/>
      <c r="C58" s="107"/>
      <c r="D58" s="107"/>
      <c r="E58" s="227"/>
      <c r="F58" s="228"/>
      <c r="G58" s="229"/>
      <c r="H58" s="20"/>
      <c r="I58" s="20"/>
    </row>
    <row r="59" spans="1:9" ht="14.4">
      <c r="A59" s="94" t="s">
        <v>43</v>
      </c>
      <c r="B59" s="105" t="s">
        <v>479</v>
      </c>
      <c r="C59" s="107"/>
      <c r="D59" s="107"/>
      <c r="E59" s="227"/>
      <c r="F59" s="228"/>
      <c r="G59" s="229"/>
      <c r="H59" s="20"/>
      <c r="I59" s="20"/>
    </row>
    <row r="60" spans="1:9" ht="14.4">
      <c r="A60" s="108" t="s">
        <v>127</v>
      </c>
      <c r="B60" s="109" t="s">
        <v>480</v>
      </c>
      <c r="C60" s="107"/>
      <c r="D60" s="112" t="s">
        <v>364</v>
      </c>
      <c r="E60" s="110">
        <v>4</v>
      </c>
      <c r="F60" s="110">
        <v>3</v>
      </c>
      <c r="G60" s="110">
        <v>9</v>
      </c>
      <c r="H60" s="20"/>
      <c r="I60" s="20"/>
    </row>
    <row r="61" spans="1:9" ht="14.4">
      <c r="A61" s="108" t="s">
        <v>129</v>
      </c>
      <c r="B61" s="116" t="s">
        <v>481</v>
      </c>
      <c r="C61" s="107"/>
      <c r="D61" s="110" t="s">
        <v>399</v>
      </c>
      <c r="E61" s="110">
        <v>4</v>
      </c>
      <c r="F61" s="110">
        <v>4</v>
      </c>
      <c r="G61" s="110">
        <v>0</v>
      </c>
      <c r="H61" s="20"/>
      <c r="I61" s="20"/>
    </row>
    <row r="62" spans="1:9" ht="14.4">
      <c r="A62" s="108" t="s">
        <v>191</v>
      </c>
      <c r="B62" s="116" t="s">
        <v>482</v>
      </c>
      <c r="C62" s="107"/>
      <c r="D62" s="112" t="s">
        <v>364</v>
      </c>
      <c r="E62" s="110">
        <v>4</v>
      </c>
      <c r="F62" s="110">
        <v>4</v>
      </c>
      <c r="G62" s="110">
        <v>1</v>
      </c>
      <c r="H62" s="20"/>
      <c r="I62" s="20"/>
    </row>
    <row r="63" spans="1:9" ht="14.4">
      <c r="A63" s="108" t="s">
        <v>483</v>
      </c>
      <c r="B63" s="116" t="s">
        <v>484</v>
      </c>
      <c r="C63" s="107"/>
      <c r="D63" s="110" t="s">
        <v>399</v>
      </c>
      <c r="E63" s="110">
        <v>4</v>
      </c>
      <c r="F63" s="110">
        <v>4</v>
      </c>
      <c r="G63" s="110">
        <v>2</v>
      </c>
      <c r="H63" s="20"/>
      <c r="I63" s="20"/>
    </row>
    <row r="64" spans="1:9" ht="14.4">
      <c r="A64" s="108" t="s">
        <v>485</v>
      </c>
      <c r="B64" s="116" t="s">
        <v>486</v>
      </c>
      <c r="C64" s="107"/>
      <c r="D64" s="112" t="s">
        <v>364</v>
      </c>
      <c r="E64" s="110">
        <v>4</v>
      </c>
      <c r="F64" s="110">
        <v>4</v>
      </c>
      <c r="G64" s="110">
        <v>3</v>
      </c>
      <c r="H64" s="20"/>
      <c r="I64" s="20"/>
    </row>
    <row r="65" spans="1:9" ht="14.4">
      <c r="A65" s="108" t="s">
        <v>487</v>
      </c>
      <c r="B65" s="116" t="s">
        <v>488</v>
      </c>
      <c r="C65" s="107"/>
      <c r="D65" s="110" t="s">
        <v>399</v>
      </c>
      <c r="E65" s="110">
        <v>4</v>
      </c>
      <c r="F65" s="110">
        <v>4</v>
      </c>
      <c r="G65" s="110">
        <v>4</v>
      </c>
      <c r="H65" s="20"/>
      <c r="I65" s="20"/>
    </row>
    <row r="66" spans="1:9" ht="14.4">
      <c r="A66" s="108" t="s">
        <v>489</v>
      </c>
      <c r="B66" s="109" t="s">
        <v>490</v>
      </c>
      <c r="C66" s="107"/>
      <c r="D66" s="110" t="s">
        <v>399</v>
      </c>
      <c r="E66" s="110">
        <v>4</v>
      </c>
      <c r="F66" s="110">
        <v>4</v>
      </c>
      <c r="G66" s="110">
        <v>5</v>
      </c>
      <c r="H66" s="20"/>
      <c r="I66" s="20"/>
    </row>
    <row r="67" spans="1:9" ht="14.4">
      <c r="A67" s="108" t="s">
        <v>491</v>
      </c>
      <c r="B67" s="109" t="s">
        <v>492</v>
      </c>
      <c r="C67" s="107"/>
      <c r="D67" s="110" t="s">
        <v>399</v>
      </c>
      <c r="E67" s="110">
        <v>4</v>
      </c>
      <c r="F67" s="110">
        <v>4</v>
      </c>
      <c r="G67" s="110">
        <v>6</v>
      </c>
      <c r="H67" s="20"/>
      <c r="I67" s="20"/>
    </row>
    <row r="68" spans="1:9" ht="14.4">
      <c r="A68" s="108" t="s">
        <v>493</v>
      </c>
      <c r="B68" s="109" t="s">
        <v>494</v>
      </c>
      <c r="C68" s="107"/>
      <c r="D68" s="110" t="s">
        <v>399</v>
      </c>
      <c r="E68" s="110">
        <v>4</v>
      </c>
      <c r="F68" s="110">
        <v>4</v>
      </c>
      <c r="G68" s="110">
        <v>7</v>
      </c>
      <c r="H68" s="20"/>
      <c r="I68" s="20"/>
    </row>
    <row r="69" spans="1:9" ht="14.4">
      <c r="A69" s="108" t="s">
        <v>495</v>
      </c>
      <c r="B69" s="115" t="s">
        <v>496</v>
      </c>
      <c r="C69" s="107"/>
      <c r="D69" s="112" t="s">
        <v>364</v>
      </c>
      <c r="E69" s="110">
        <v>4</v>
      </c>
      <c r="F69" s="110">
        <v>4</v>
      </c>
      <c r="G69" s="110">
        <v>8</v>
      </c>
      <c r="H69" s="20"/>
      <c r="I69" s="20"/>
    </row>
    <row r="70" spans="1:9" ht="14.4">
      <c r="A70" s="108" t="s">
        <v>497</v>
      </c>
      <c r="B70" s="115" t="s">
        <v>498</v>
      </c>
      <c r="C70" s="107"/>
      <c r="D70" s="110" t="s">
        <v>399</v>
      </c>
      <c r="E70" s="110">
        <v>4</v>
      </c>
      <c r="F70" s="110">
        <v>4</v>
      </c>
      <c r="G70" s="110">
        <v>9</v>
      </c>
      <c r="H70" s="20"/>
      <c r="I70" s="20"/>
    </row>
    <row r="71" spans="1:9" ht="14.4">
      <c r="A71" s="165" t="s">
        <v>499</v>
      </c>
      <c r="B71" s="164" t="s">
        <v>500</v>
      </c>
      <c r="C71" s="163"/>
      <c r="D71" s="162" t="s">
        <v>364</v>
      </c>
      <c r="E71" s="161">
        <v>4</v>
      </c>
      <c r="F71" s="161">
        <v>5</v>
      </c>
      <c r="G71" s="161">
        <v>0</v>
      </c>
      <c r="H71" s="20"/>
      <c r="I71" s="20"/>
    </row>
    <row r="72" spans="1:9" ht="14.4">
      <c r="A72" s="108" t="s">
        <v>501</v>
      </c>
      <c r="B72" s="160" t="s">
        <v>502</v>
      </c>
      <c r="C72" s="107"/>
      <c r="D72" s="110" t="s">
        <v>399</v>
      </c>
      <c r="E72" s="110">
        <v>4</v>
      </c>
      <c r="F72" s="110">
        <v>5</v>
      </c>
      <c r="G72" s="110">
        <v>1</v>
      </c>
      <c r="H72" s="20"/>
      <c r="I72" s="20"/>
    </row>
    <row r="73" spans="1:9" ht="14.4">
      <c r="A73" s="159"/>
      <c r="B73" s="158"/>
      <c r="C73" s="157"/>
      <c r="D73" s="156"/>
      <c r="E73" s="156"/>
      <c r="F73" s="156"/>
      <c r="G73" s="156"/>
      <c r="H73" s="20"/>
      <c r="I73" s="20"/>
    </row>
    <row r="74" spans="1:9" ht="13.5" customHeight="1">
      <c r="A74" s="118" t="s">
        <v>87</v>
      </c>
      <c r="B74" s="114" t="s">
        <v>569</v>
      </c>
      <c r="C74" s="107"/>
      <c r="D74" s="110" t="s">
        <v>360</v>
      </c>
      <c r="E74" s="110">
        <v>4</v>
      </c>
      <c r="F74" s="110">
        <v>5</v>
      </c>
      <c r="G74" s="110">
        <v>2</v>
      </c>
      <c r="H74" s="20"/>
      <c r="I74" s="20"/>
    </row>
    <row r="75" spans="1:9" ht="14.4">
      <c r="A75" s="94"/>
      <c r="B75" s="119"/>
      <c r="C75" s="154"/>
      <c r="D75" s="110"/>
      <c r="E75" s="227"/>
      <c r="F75" s="228"/>
      <c r="G75" s="229"/>
      <c r="H75" s="20"/>
      <c r="I75" s="20"/>
    </row>
    <row r="76" spans="1:9" ht="15" customHeight="1">
      <c r="A76" s="94" t="s">
        <v>45</v>
      </c>
      <c r="B76" s="119" t="s">
        <v>568</v>
      </c>
      <c r="C76" s="154"/>
      <c r="D76" s="110" t="s">
        <v>360</v>
      </c>
      <c r="E76" s="110">
        <v>4</v>
      </c>
      <c r="F76" s="110">
        <v>5</v>
      </c>
      <c r="G76" s="110">
        <v>3</v>
      </c>
      <c r="H76" s="20"/>
      <c r="I76" s="20"/>
    </row>
    <row r="77" spans="1:9" ht="14.4">
      <c r="A77" s="94"/>
      <c r="B77" s="119"/>
      <c r="C77" s="154"/>
      <c r="D77" s="110"/>
      <c r="E77" s="227"/>
      <c r="F77" s="228"/>
      <c r="G77" s="229"/>
      <c r="H77" s="20"/>
      <c r="I77" s="20"/>
    </row>
    <row r="78" spans="1:9" ht="14.4">
      <c r="A78" s="94" t="s">
        <v>55</v>
      </c>
      <c r="B78" s="119" t="s">
        <v>505</v>
      </c>
      <c r="C78" s="154"/>
      <c r="D78" s="110" t="s">
        <v>360</v>
      </c>
      <c r="E78" s="110">
        <v>4</v>
      </c>
      <c r="F78" s="110">
        <v>5</v>
      </c>
      <c r="G78" s="110">
        <v>4</v>
      </c>
      <c r="H78" s="20"/>
      <c r="I78" s="20"/>
    </row>
    <row r="79" spans="1:9" ht="27.6">
      <c r="A79" s="94" t="s">
        <v>57</v>
      </c>
      <c r="B79" s="119" t="s">
        <v>506</v>
      </c>
      <c r="C79" s="155"/>
      <c r="D79" s="110" t="s">
        <v>360</v>
      </c>
      <c r="E79" s="110">
        <v>4</v>
      </c>
      <c r="F79" s="110">
        <v>5</v>
      </c>
      <c r="G79" s="110">
        <v>5</v>
      </c>
      <c r="H79" s="20"/>
      <c r="I79" s="20"/>
    </row>
    <row r="80" spans="1:9" ht="14.4">
      <c r="A80" s="94" t="s">
        <v>59</v>
      </c>
      <c r="B80" s="119" t="s">
        <v>507</v>
      </c>
      <c r="C80" s="154"/>
      <c r="D80" s="110" t="s">
        <v>360</v>
      </c>
      <c r="E80" s="110">
        <v>4</v>
      </c>
      <c r="F80" s="110">
        <v>5</v>
      </c>
      <c r="G80" s="110">
        <v>6</v>
      </c>
      <c r="H80" s="20"/>
      <c r="I80" s="20"/>
    </row>
    <row r="81" spans="1:9">
      <c r="B81" s="53"/>
      <c r="C81" s="53"/>
      <c r="D81" s="53"/>
      <c r="E81" s="122"/>
      <c r="F81" s="122"/>
      <c r="G81" s="122"/>
    </row>
    <row r="82" spans="1:9">
      <c r="E82" s="122"/>
      <c r="F82" s="122"/>
      <c r="G82" s="122"/>
    </row>
    <row r="83" spans="1:9">
      <c r="E83" s="122"/>
      <c r="F83" s="122"/>
      <c r="G83" s="122"/>
    </row>
    <row r="84" spans="1:9">
      <c r="A84" s="202" t="s">
        <v>168</v>
      </c>
      <c r="B84" s="202"/>
      <c r="E84" s="122"/>
      <c r="F84" s="122"/>
      <c r="G84" s="122"/>
      <c r="I84" s="54" t="s">
        <v>169</v>
      </c>
    </row>
    <row r="85" spans="1:9">
      <c r="A85" s="202" t="s">
        <v>567</v>
      </c>
      <c r="B85" s="202"/>
      <c r="E85" s="122"/>
      <c r="F85" s="122"/>
      <c r="G85" s="122"/>
      <c r="H85" s="54" t="s">
        <v>171</v>
      </c>
      <c r="I85" s="3" t="s">
        <v>172</v>
      </c>
    </row>
    <row r="86" spans="1:9">
      <c r="E86" s="122"/>
      <c r="F86" s="122"/>
      <c r="G86" s="122"/>
    </row>
    <row r="87" spans="1:9">
      <c r="E87" s="122"/>
      <c r="F87" s="122"/>
      <c r="G87" s="122"/>
    </row>
    <row r="88" spans="1:9">
      <c r="E88" s="122"/>
      <c r="F88" s="122"/>
      <c r="G88" s="122"/>
    </row>
    <row r="89" spans="1:9">
      <c r="E89" s="122"/>
      <c r="F89" s="122"/>
      <c r="G89" s="122"/>
    </row>
    <row r="90" spans="1:9">
      <c r="E90" s="122"/>
      <c r="F90" s="122"/>
      <c r="G90" s="122"/>
    </row>
    <row r="91" spans="1:9">
      <c r="E91" s="122"/>
      <c r="F91" s="122"/>
      <c r="G91" s="122"/>
    </row>
    <row r="92" spans="1:9">
      <c r="E92" s="122"/>
      <c r="F92" s="122"/>
      <c r="G92" s="122"/>
    </row>
    <row r="93" spans="1:9">
      <c r="E93" s="122"/>
      <c r="F93" s="122"/>
      <c r="G93" s="122"/>
    </row>
    <row r="94" spans="1:9">
      <c r="E94" s="122"/>
      <c r="F94" s="122"/>
      <c r="G94" s="122"/>
    </row>
    <row r="95" spans="1:9">
      <c r="E95" s="122"/>
      <c r="F95" s="122"/>
      <c r="G95" s="122"/>
    </row>
  </sheetData>
  <mergeCells count="14">
    <mergeCell ref="A11:I11"/>
    <mergeCell ref="A12:I12"/>
    <mergeCell ref="A13:I13"/>
    <mergeCell ref="E14:G14"/>
    <mergeCell ref="E15:G15"/>
    <mergeCell ref="E75:G75"/>
    <mergeCell ref="E77:G77"/>
    <mergeCell ref="A84:B84"/>
    <mergeCell ref="A85:B85"/>
    <mergeCell ref="E17:G17"/>
    <mergeCell ref="E26:G26"/>
    <mergeCell ref="E27:G27"/>
    <mergeCell ref="E58:G58"/>
    <mergeCell ref="E59:G59"/>
  </mergeCell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zoomScale="120" zoomScaleNormal="120" workbookViewId="0">
      <selection activeCell="O14" sqref="O14"/>
    </sheetView>
  </sheetViews>
  <sheetFormatPr defaultColWidth="9.109375" defaultRowHeight="13.2"/>
  <cols>
    <col min="1" max="1" width="6.5546875" style="3" customWidth="1"/>
    <col min="2" max="2" width="68.88671875" style="3" customWidth="1"/>
    <col min="3" max="3" width="9.5546875" style="3" customWidth="1"/>
    <col min="4" max="4" width="9.88671875" style="3" customWidth="1"/>
    <col min="5" max="5" width="2.88671875" style="3" customWidth="1"/>
    <col min="6" max="7" width="2.5546875" style="3" customWidth="1"/>
    <col min="8" max="8" width="16.109375" style="3" customWidth="1"/>
    <col min="9" max="9" width="16.5546875" style="3" customWidth="1"/>
    <col min="10" max="10" width="9.109375" style="3"/>
    <col min="11" max="12" width="11.21875" style="3" bestFit="1" customWidth="1"/>
    <col min="13" max="16384" width="9.109375" style="3"/>
  </cols>
  <sheetData>
    <row r="1" spans="1:9" ht="13.8">
      <c r="A1" s="1"/>
      <c r="B1" s="2"/>
      <c r="I1" s="4" t="s">
        <v>0</v>
      </c>
    </row>
    <row r="2" spans="1:9" ht="13.8">
      <c r="A2" s="5"/>
      <c r="C2" s="6"/>
      <c r="D2" s="6"/>
      <c r="I2" s="55" t="s">
        <v>352</v>
      </c>
    </row>
    <row r="3" spans="1:9">
      <c r="A3" s="56" t="s">
        <v>174</v>
      </c>
      <c r="B3" s="57"/>
      <c r="C3" s="57"/>
      <c r="D3" s="57"/>
      <c r="E3" s="57"/>
      <c r="F3" s="57"/>
      <c r="G3" s="57"/>
      <c r="H3" s="57"/>
      <c r="I3" s="58"/>
    </row>
    <row r="4" spans="1:9">
      <c r="A4" s="56" t="s">
        <v>175</v>
      </c>
      <c r="B4" s="60"/>
      <c r="C4" s="60"/>
      <c r="D4" s="60"/>
      <c r="E4" s="60"/>
      <c r="F4" s="60"/>
      <c r="G4" s="60"/>
      <c r="H4" s="60"/>
      <c r="I4" s="61"/>
    </row>
    <row r="5" spans="1:9">
      <c r="A5" s="59" t="s">
        <v>176</v>
      </c>
      <c r="B5" s="57"/>
      <c r="C5" s="57"/>
      <c r="D5" s="57"/>
      <c r="E5" s="57"/>
      <c r="F5" s="57"/>
      <c r="G5" s="57"/>
      <c r="H5" s="57"/>
      <c r="I5" s="58"/>
    </row>
    <row r="6" spans="1:9">
      <c r="A6" s="56" t="s">
        <v>177</v>
      </c>
      <c r="B6" s="57"/>
      <c r="C6" s="57"/>
      <c r="D6" s="57"/>
      <c r="E6" s="57"/>
      <c r="F6" s="57"/>
      <c r="G6" s="57"/>
      <c r="H6" s="57"/>
      <c r="I6" s="58"/>
    </row>
    <row r="7" spans="1:9">
      <c r="A7" s="62" t="s">
        <v>178</v>
      </c>
      <c r="B7" s="63"/>
      <c r="C7" s="63"/>
      <c r="D7" s="63"/>
      <c r="E7" s="63"/>
      <c r="F7" s="63"/>
      <c r="G7" s="63"/>
      <c r="H7" s="63"/>
      <c r="I7" s="64"/>
    </row>
    <row r="8" spans="1:9" ht="18" customHeight="1">
      <c r="I8" s="54"/>
    </row>
    <row r="9" spans="1:9" hidden="1"/>
    <row r="10" spans="1:9" ht="1.5" hidden="1" customHeight="1"/>
    <row r="11" spans="1:9" ht="43.5" customHeight="1" thickBot="1">
      <c r="A11" s="210" t="s">
        <v>353</v>
      </c>
      <c r="B11" s="211"/>
      <c r="C11" s="211"/>
      <c r="D11" s="211"/>
      <c r="E11" s="211"/>
      <c r="F11" s="211"/>
      <c r="G11" s="211"/>
      <c r="H11" s="211"/>
      <c r="I11" s="212"/>
    </row>
    <row r="12" spans="1:9" ht="22.5" customHeight="1" thickTop="1">
      <c r="A12" s="213" t="s">
        <v>354</v>
      </c>
      <c r="B12" s="213"/>
      <c r="C12" s="213"/>
      <c r="D12" s="213"/>
      <c r="E12" s="213"/>
      <c r="F12" s="213"/>
      <c r="G12" s="213"/>
      <c r="H12" s="213"/>
      <c r="I12" s="213"/>
    </row>
    <row r="13" spans="1:9">
      <c r="A13" s="214" t="s">
        <v>12</v>
      </c>
      <c r="B13" s="214"/>
      <c r="C13" s="214"/>
      <c r="D13" s="214"/>
      <c r="E13" s="214"/>
      <c r="F13" s="214"/>
      <c r="G13" s="214"/>
      <c r="H13" s="214"/>
      <c r="I13" s="214"/>
    </row>
    <row r="14" spans="1:9" ht="27" customHeight="1">
      <c r="A14" s="94" t="s">
        <v>13</v>
      </c>
      <c r="B14" s="95" t="s">
        <v>14</v>
      </c>
      <c r="C14" s="95" t="s">
        <v>15</v>
      </c>
      <c r="D14" s="96" t="s">
        <v>355</v>
      </c>
      <c r="E14" s="231" t="s">
        <v>356</v>
      </c>
      <c r="F14" s="232"/>
      <c r="G14" s="233"/>
      <c r="H14" s="97" t="s">
        <v>357</v>
      </c>
      <c r="I14" s="97" t="s">
        <v>182</v>
      </c>
    </row>
    <row r="15" spans="1:9">
      <c r="A15" s="98">
        <v>1</v>
      </c>
      <c r="B15" s="99">
        <v>2</v>
      </c>
      <c r="C15" s="99">
        <v>3</v>
      </c>
      <c r="D15" s="100">
        <v>4</v>
      </c>
      <c r="E15" s="234">
        <v>5</v>
      </c>
      <c r="F15" s="235"/>
      <c r="G15" s="236"/>
      <c r="H15" s="101">
        <v>6</v>
      </c>
      <c r="I15" s="102">
        <v>7</v>
      </c>
    </row>
    <row r="16" spans="1:9" ht="14.4">
      <c r="A16" s="98"/>
      <c r="B16" s="99"/>
      <c r="C16" s="99"/>
      <c r="D16" s="100"/>
      <c r="E16" s="100"/>
      <c r="F16" s="103"/>
      <c r="G16" s="104"/>
      <c r="H16" s="20"/>
      <c r="I16" s="20"/>
    </row>
    <row r="17" spans="1:9" ht="14.4">
      <c r="A17" s="94" t="s">
        <v>89</v>
      </c>
      <c r="B17" s="105" t="s">
        <v>358</v>
      </c>
      <c r="C17" s="106"/>
      <c r="D17" s="107"/>
      <c r="E17" s="230"/>
      <c r="F17" s="230"/>
      <c r="G17" s="230"/>
      <c r="H17" s="20">
        <v>0</v>
      </c>
      <c r="I17" s="20"/>
    </row>
    <row r="18" spans="1:9" ht="14.4">
      <c r="A18" s="108" t="s">
        <v>23</v>
      </c>
      <c r="B18" s="109" t="s">
        <v>359</v>
      </c>
      <c r="C18" s="106"/>
      <c r="D18" s="110" t="s">
        <v>360</v>
      </c>
      <c r="E18" s="110">
        <v>5</v>
      </c>
      <c r="F18" s="110">
        <v>0</v>
      </c>
      <c r="G18" s="110">
        <v>1</v>
      </c>
      <c r="H18" s="20">
        <v>-9544537</v>
      </c>
      <c r="I18" s="20">
        <v>-11648602</v>
      </c>
    </row>
    <row r="19" spans="1:9" ht="14.4">
      <c r="A19" s="108" t="s">
        <v>25</v>
      </c>
      <c r="B19" s="109" t="s">
        <v>361</v>
      </c>
      <c r="C19" s="106"/>
      <c r="D19" s="107"/>
      <c r="E19" s="237"/>
      <c r="F19" s="237"/>
      <c r="G19" s="237"/>
      <c r="H19" s="20">
        <v>0</v>
      </c>
      <c r="I19" s="20"/>
    </row>
    <row r="20" spans="1:9" ht="14.4">
      <c r="A20" s="108" t="s">
        <v>362</v>
      </c>
      <c r="B20" s="111" t="s">
        <v>363</v>
      </c>
      <c r="C20" s="106"/>
      <c r="D20" s="112" t="s">
        <v>364</v>
      </c>
      <c r="E20" s="110">
        <v>5</v>
      </c>
      <c r="F20" s="110">
        <v>0</v>
      </c>
      <c r="G20" s="110">
        <v>2</v>
      </c>
      <c r="H20" s="20">
        <v>9479786</v>
      </c>
      <c r="I20" s="20">
        <v>10113036</v>
      </c>
    </row>
    <row r="21" spans="1:9" ht="14.4">
      <c r="A21" s="108" t="s">
        <v>365</v>
      </c>
      <c r="B21" s="111" t="s">
        <v>366</v>
      </c>
      <c r="C21" s="106"/>
      <c r="D21" s="110" t="s">
        <v>360</v>
      </c>
      <c r="E21" s="110">
        <v>5</v>
      </c>
      <c r="F21" s="110">
        <v>0</v>
      </c>
      <c r="G21" s="110">
        <v>3</v>
      </c>
      <c r="H21" s="20">
        <v>-10000</v>
      </c>
      <c r="I21" s="20">
        <v>-233917</v>
      </c>
    </row>
    <row r="22" spans="1:9" ht="14.4">
      <c r="A22" s="108" t="s">
        <v>367</v>
      </c>
      <c r="B22" s="111" t="s">
        <v>368</v>
      </c>
      <c r="C22" s="106"/>
      <c r="D22" s="110" t="s">
        <v>360</v>
      </c>
      <c r="E22" s="110">
        <v>5</v>
      </c>
      <c r="F22" s="110">
        <v>0</v>
      </c>
      <c r="G22" s="110">
        <v>4</v>
      </c>
      <c r="H22" s="20">
        <v>0</v>
      </c>
      <c r="I22" s="20">
        <v>0</v>
      </c>
    </row>
    <row r="23" spans="1:9" ht="14.4">
      <c r="A23" s="108" t="s">
        <v>369</v>
      </c>
      <c r="B23" s="111" t="s">
        <v>370</v>
      </c>
      <c r="C23" s="106"/>
      <c r="D23" s="110" t="s">
        <v>360</v>
      </c>
      <c r="E23" s="110">
        <v>5</v>
      </c>
      <c r="F23" s="110">
        <v>0</v>
      </c>
      <c r="G23" s="110">
        <v>5</v>
      </c>
      <c r="H23" s="20">
        <v>0</v>
      </c>
      <c r="I23" s="20">
        <v>0</v>
      </c>
    </row>
    <row r="24" spans="1:9" ht="14.4">
      <c r="A24" s="108" t="s">
        <v>371</v>
      </c>
      <c r="B24" s="111" t="s">
        <v>372</v>
      </c>
      <c r="C24" s="106"/>
      <c r="D24" s="110" t="s">
        <v>360</v>
      </c>
      <c r="E24" s="110">
        <v>5</v>
      </c>
      <c r="F24" s="110">
        <v>0</v>
      </c>
      <c r="G24" s="110">
        <v>6</v>
      </c>
      <c r="H24" s="20">
        <v>0</v>
      </c>
      <c r="I24" s="20">
        <v>0</v>
      </c>
    </row>
    <row r="25" spans="1:9" ht="14.4">
      <c r="A25" s="108" t="s">
        <v>373</v>
      </c>
      <c r="B25" s="111" t="s">
        <v>374</v>
      </c>
      <c r="C25" s="106"/>
      <c r="D25" s="112" t="s">
        <v>364</v>
      </c>
      <c r="E25" s="110">
        <v>5</v>
      </c>
      <c r="F25" s="110">
        <v>0</v>
      </c>
      <c r="G25" s="110">
        <v>7</v>
      </c>
      <c r="H25" s="20">
        <v>0</v>
      </c>
      <c r="I25" s="20">
        <v>68115</v>
      </c>
    </row>
    <row r="26" spans="1:9" ht="14.4">
      <c r="A26" s="108" t="s">
        <v>375</v>
      </c>
      <c r="B26" s="111" t="s">
        <v>376</v>
      </c>
      <c r="C26" s="106"/>
      <c r="D26" s="112" t="s">
        <v>364</v>
      </c>
      <c r="E26" s="110">
        <v>5</v>
      </c>
      <c r="F26" s="110">
        <v>0</v>
      </c>
      <c r="G26" s="110">
        <v>8</v>
      </c>
      <c r="H26" s="20">
        <v>0</v>
      </c>
      <c r="I26" s="20">
        <v>0</v>
      </c>
    </row>
    <row r="27" spans="1:9" ht="14.4">
      <c r="A27" s="108" t="s">
        <v>377</v>
      </c>
      <c r="B27" s="111" t="s">
        <v>378</v>
      </c>
      <c r="C27" s="106"/>
      <c r="D27" s="112" t="s">
        <v>364</v>
      </c>
      <c r="E27" s="110">
        <v>5</v>
      </c>
      <c r="F27" s="110">
        <v>0</v>
      </c>
      <c r="G27" s="110">
        <v>9</v>
      </c>
      <c r="H27" s="20">
        <v>0</v>
      </c>
      <c r="I27" s="20">
        <v>0</v>
      </c>
    </row>
    <row r="28" spans="1:9" ht="14.4">
      <c r="A28" s="108" t="s">
        <v>379</v>
      </c>
      <c r="B28" s="111" t="s">
        <v>380</v>
      </c>
      <c r="C28" s="106"/>
      <c r="D28" s="110" t="s">
        <v>360</v>
      </c>
      <c r="E28" s="110">
        <v>5</v>
      </c>
      <c r="F28" s="110">
        <v>1</v>
      </c>
      <c r="G28" s="110">
        <v>0</v>
      </c>
      <c r="H28" s="20">
        <v>0</v>
      </c>
      <c r="I28" s="20">
        <v>0</v>
      </c>
    </row>
    <row r="29" spans="1:9" ht="26.4">
      <c r="A29" s="108" t="s">
        <v>381</v>
      </c>
      <c r="B29" s="111" t="s">
        <v>382</v>
      </c>
      <c r="C29" s="106"/>
      <c r="D29" s="110" t="s">
        <v>360</v>
      </c>
      <c r="E29" s="110">
        <v>5</v>
      </c>
      <c r="F29" s="110">
        <v>1</v>
      </c>
      <c r="G29" s="110">
        <v>1</v>
      </c>
      <c r="H29" s="20">
        <v>0</v>
      </c>
      <c r="I29" s="20">
        <v>0</v>
      </c>
    </row>
    <row r="30" spans="1:9" ht="26.4">
      <c r="A30" s="108" t="s">
        <v>383</v>
      </c>
      <c r="B30" s="111" t="s">
        <v>384</v>
      </c>
      <c r="C30" s="106"/>
      <c r="D30" s="110" t="s">
        <v>360</v>
      </c>
      <c r="E30" s="110">
        <v>5</v>
      </c>
      <c r="F30" s="110">
        <v>1</v>
      </c>
      <c r="G30" s="110">
        <v>2</v>
      </c>
      <c r="H30" s="20">
        <v>0</v>
      </c>
      <c r="I30" s="20">
        <v>0</v>
      </c>
    </row>
    <row r="31" spans="1:9" ht="26.4">
      <c r="A31" s="108" t="s">
        <v>385</v>
      </c>
      <c r="B31" s="111" t="s">
        <v>386</v>
      </c>
      <c r="C31" s="106"/>
      <c r="D31" s="110" t="s">
        <v>360</v>
      </c>
      <c r="E31" s="110">
        <v>5</v>
      </c>
      <c r="F31" s="110">
        <v>1</v>
      </c>
      <c r="G31" s="110">
        <v>3</v>
      </c>
      <c r="H31" s="20">
        <v>0</v>
      </c>
      <c r="I31" s="20">
        <v>0</v>
      </c>
    </row>
    <row r="32" spans="1:9" ht="26.4">
      <c r="A32" s="108" t="s">
        <v>387</v>
      </c>
      <c r="B32" s="111" t="s">
        <v>388</v>
      </c>
      <c r="C32" s="106"/>
      <c r="D32" s="110" t="s">
        <v>360</v>
      </c>
      <c r="E32" s="110">
        <v>5</v>
      </c>
      <c r="F32" s="110">
        <v>1</v>
      </c>
      <c r="G32" s="110">
        <v>4</v>
      </c>
      <c r="H32" s="20">
        <v>0</v>
      </c>
      <c r="I32" s="20">
        <v>0</v>
      </c>
    </row>
    <row r="33" spans="1:9" ht="26.4">
      <c r="A33" s="108" t="s">
        <v>389</v>
      </c>
      <c r="B33" s="113" t="s">
        <v>390</v>
      </c>
      <c r="C33" s="106"/>
      <c r="D33" s="110" t="s">
        <v>360</v>
      </c>
      <c r="E33" s="110">
        <v>5</v>
      </c>
      <c r="F33" s="110">
        <v>1</v>
      </c>
      <c r="G33" s="110">
        <v>5</v>
      </c>
      <c r="H33" s="20">
        <v>0</v>
      </c>
      <c r="I33" s="20">
        <v>0</v>
      </c>
    </row>
    <row r="34" spans="1:9" ht="26.4">
      <c r="A34" s="108" t="s">
        <v>391</v>
      </c>
      <c r="B34" s="113" t="s">
        <v>392</v>
      </c>
      <c r="C34" s="106"/>
      <c r="D34" s="110" t="s">
        <v>360</v>
      </c>
      <c r="E34" s="110">
        <v>5</v>
      </c>
      <c r="F34" s="110">
        <v>1</v>
      </c>
      <c r="G34" s="110">
        <v>6</v>
      </c>
      <c r="H34" s="20">
        <v>0</v>
      </c>
      <c r="I34" s="20">
        <v>0</v>
      </c>
    </row>
    <row r="35" spans="1:9" ht="26.4">
      <c r="A35" s="108" t="s">
        <v>393</v>
      </c>
      <c r="B35" s="111" t="s">
        <v>394</v>
      </c>
      <c r="C35" s="106"/>
      <c r="D35" s="110" t="s">
        <v>360</v>
      </c>
      <c r="E35" s="110">
        <v>5</v>
      </c>
      <c r="F35" s="110">
        <v>1</v>
      </c>
      <c r="G35" s="110">
        <v>7</v>
      </c>
      <c r="H35" s="20">
        <v>0</v>
      </c>
      <c r="I35" s="20">
        <v>0</v>
      </c>
    </row>
    <row r="36" spans="1:9" ht="26.4">
      <c r="A36" s="108" t="s">
        <v>395</v>
      </c>
      <c r="B36" s="113" t="s">
        <v>396</v>
      </c>
      <c r="C36" s="106"/>
      <c r="D36" s="110" t="s">
        <v>360</v>
      </c>
      <c r="E36" s="110">
        <v>5</v>
      </c>
      <c r="F36" s="110">
        <v>1</v>
      </c>
      <c r="G36" s="110">
        <v>8</v>
      </c>
      <c r="H36" s="20">
        <v>1807666</v>
      </c>
      <c r="I36" s="20">
        <v>0</v>
      </c>
    </row>
    <row r="37" spans="1:9" ht="26.4">
      <c r="A37" s="108" t="s">
        <v>397</v>
      </c>
      <c r="B37" s="113" t="s">
        <v>398</v>
      </c>
      <c r="C37" s="106"/>
      <c r="D37" s="110" t="s">
        <v>399</v>
      </c>
      <c r="E37" s="110">
        <v>5</v>
      </c>
      <c r="F37" s="110">
        <v>1</v>
      </c>
      <c r="G37" s="110">
        <v>9</v>
      </c>
      <c r="H37" s="20">
        <v>0</v>
      </c>
      <c r="I37" s="20">
        <v>0</v>
      </c>
    </row>
    <row r="38" spans="1:9" ht="26.4">
      <c r="A38" s="108" t="s">
        <v>400</v>
      </c>
      <c r="B38" s="113" t="s">
        <v>401</v>
      </c>
      <c r="C38" s="106"/>
      <c r="D38" s="110" t="s">
        <v>360</v>
      </c>
      <c r="E38" s="110">
        <v>5</v>
      </c>
      <c r="F38" s="110">
        <v>2</v>
      </c>
      <c r="G38" s="110">
        <v>0</v>
      </c>
      <c r="H38" s="20">
        <v>-2317103</v>
      </c>
      <c r="I38" s="20">
        <v>0</v>
      </c>
    </row>
    <row r="39" spans="1:9" ht="14.4">
      <c r="A39" s="108" t="s">
        <v>402</v>
      </c>
      <c r="B39" s="113" t="s">
        <v>403</v>
      </c>
      <c r="C39" s="106"/>
      <c r="D39" s="110" t="s">
        <v>360</v>
      </c>
      <c r="E39" s="110">
        <v>5</v>
      </c>
      <c r="F39" s="110">
        <v>2</v>
      </c>
      <c r="G39" s="110">
        <v>1</v>
      </c>
      <c r="H39" s="20">
        <v>0</v>
      </c>
      <c r="I39" s="20">
        <v>0</v>
      </c>
    </row>
    <row r="40" spans="1:9" ht="26.4">
      <c r="A40" s="108" t="s">
        <v>404</v>
      </c>
      <c r="B40" s="113" t="s">
        <v>301</v>
      </c>
      <c r="C40" s="106"/>
      <c r="D40" s="112" t="s">
        <v>364</v>
      </c>
      <c r="E40" s="110">
        <v>5</v>
      </c>
      <c r="F40" s="110">
        <v>2</v>
      </c>
      <c r="G40" s="110">
        <v>2</v>
      </c>
      <c r="H40" s="20">
        <v>0</v>
      </c>
      <c r="I40" s="20">
        <v>0</v>
      </c>
    </row>
    <row r="41" spans="1:9" ht="26.4">
      <c r="A41" s="108" t="s">
        <v>405</v>
      </c>
      <c r="B41" s="113" t="s">
        <v>406</v>
      </c>
      <c r="C41" s="106"/>
      <c r="D41" s="110" t="s">
        <v>399</v>
      </c>
      <c r="E41" s="110">
        <v>5</v>
      </c>
      <c r="F41" s="110">
        <v>2</v>
      </c>
      <c r="G41" s="110">
        <v>3</v>
      </c>
      <c r="H41" s="20">
        <v>-191189</v>
      </c>
      <c r="I41" s="20">
        <v>-94584</v>
      </c>
    </row>
    <row r="42" spans="1:9" ht="26.4">
      <c r="A42" s="108" t="s">
        <v>407</v>
      </c>
      <c r="B42" s="113" t="s">
        <v>408</v>
      </c>
      <c r="C42" s="106"/>
      <c r="D42" s="110" t="s">
        <v>399</v>
      </c>
      <c r="E42" s="110">
        <v>5</v>
      </c>
      <c r="F42" s="110">
        <v>2</v>
      </c>
      <c r="G42" s="110">
        <v>4</v>
      </c>
      <c r="H42" s="20">
        <v>-116876</v>
      </c>
      <c r="I42" s="20">
        <v>-110271</v>
      </c>
    </row>
    <row r="43" spans="1:9" ht="26.4">
      <c r="A43" s="108" t="s">
        <v>409</v>
      </c>
      <c r="B43" s="113" t="s">
        <v>410</v>
      </c>
      <c r="C43" s="106"/>
      <c r="D43" s="112" t="s">
        <v>364</v>
      </c>
      <c r="E43" s="110">
        <v>5</v>
      </c>
      <c r="F43" s="110">
        <v>2</v>
      </c>
      <c r="G43" s="110">
        <v>5</v>
      </c>
      <c r="H43" s="20">
        <v>0</v>
      </c>
      <c r="I43" s="20">
        <v>773387</v>
      </c>
    </row>
    <row r="44" spans="1:9" ht="14.4">
      <c r="A44" s="108" t="s">
        <v>27</v>
      </c>
      <c r="B44" s="109" t="s">
        <v>411</v>
      </c>
      <c r="C44" s="106"/>
      <c r="D44" s="107"/>
      <c r="E44" s="237"/>
      <c r="F44" s="237"/>
      <c r="G44" s="237"/>
      <c r="H44" s="20">
        <v>0</v>
      </c>
      <c r="I44" s="20">
        <v>0</v>
      </c>
    </row>
    <row r="45" spans="1:9" ht="14.4">
      <c r="A45" s="108" t="s">
        <v>412</v>
      </c>
      <c r="B45" s="113" t="s">
        <v>413</v>
      </c>
      <c r="C45" s="106"/>
      <c r="D45" s="110" t="s">
        <v>360</v>
      </c>
      <c r="E45" s="110">
        <v>5</v>
      </c>
      <c r="F45" s="110">
        <v>2</v>
      </c>
      <c r="G45" s="110">
        <v>6</v>
      </c>
      <c r="H45" s="20">
        <v>-3816429</v>
      </c>
      <c r="I45" s="20">
        <v>-12307724</v>
      </c>
    </row>
    <row r="46" spans="1:9" ht="14.4">
      <c r="A46" s="108" t="s">
        <v>414</v>
      </c>
      <c r="B46" s="113" t="s">
        <v>415</v>
      </c>
      <c r="C46" s="106"/>
      <c r="D46" s="110" t="s">
        <v>360</v>
      </c>
      <c r="E46" s="110">
        <v>5</v>
      </c>
      <c r="F46" s="110">
        <v>2</v>
      </c>
      <c r="G46" s="110">
        <v>7</v>
      </c>
      <c r="H46" s="20">
        <v>42371277</v>
      </c>
      <c r="I46" s="20">
        <v>54591609</v>
      </c>
    </row>
    <row r="47" spans="1:9" ht="14.4">
      <c r="A47" s="108" t="s">
        <v>416</v>
      </c>
      <c r="B47" s="113" t="s">
        <v>417</v>
      </c>
      <c r="C47" s="106"/>
      <c r="D47" s="110" t="s">
        <v>360</v>
      </c>
      <c r="E47" s="110">
        <v>5</v>
      </c>
      <c r="F47" s="110">
        <v>2</v>
      </c>
      <c r="G47" s="110">
        <v>8</v>
      </c>
      <c r="H47" s="20">
        <v>3784205</v>
      </c>
      <c r="I47" s="20">
        <v>266065</v>
      </c>
    </row>
    <row r="48" spans="1:9" ht="14.4">
      <c r="A48" s="108" t="s">
        <v>418</v>
      </c>
      <c r="B48" s="113" t="s">
        <v>419</v>
      </c>
      <c r="C48" s="106"/>
      <c r="D48" s="110" t="s">
        <v>360</v>
      </c>
      <c r="E48" s="110">
        <v>5</v>
      </c>
      <c r="F48" s="110">
        <v>2</v>
      </c>
      <c r="G48" s="110">
        <v>9</v>
      </c>
      <c r="H48" s="20">
        <v>0</v>
      </c>
      <c r="I48" s="20">
        <v>0</v>
      </c>
    </row>
    <row r="49" spans="1:9" ht="14.4">
      <c r="A49" s="108" t="s">
        <v>420</v>
      </c>
      <c r="B49" s="113" t="s">
        <v>421</v>
      </c>
      <c r="C49" s="106"/>
      <c r="D49" s="110" t="s">
        <v>360</v>
      </c>
      <c r="E49" s="110">
        <v>5</v>
      </c>
      <c r="F49" s="110">
        <v>3</v>
      </c>
      <c r="G49" s="110">
        <v>0</v>
      </c>
      <c r="H49" s="20">
        <v>-4771596</v>
      </c>
      <c r="I49" s="20">
        <v>-1651779</v>
      </c>
    </row>
    <row r="50" spans="1:9" ht="14.4">
      <c r="A50" s="108" t="s">
        <v>422</v>
      </c>
      <c r="B50" s="113" t="s">
        <v>423</v>
      </c>
      <c r="C50" s="106"/>
      <c r="D50" s="110" t="s">
        <v>360</v>
      </c>
      <c r="E50" s="110">
        <v>5</v>
      </c>
      <c r="F50" s="110">
        <v>3</v>
      </c>
      <c r="G50" s="110">
        <v>1</v>
      </c>
      <c r="H50" s="20">
        <v>-17135150</v>
      </c>
      <c r="I50" s="20">
        <v>-9334302</v>
      </c>
    </row>
    <row r="51" spans="1:9" ht="14.4">
      <c r="A51" s="108" t="s">
        <v>424</v>
      </c>
      <c r="B51" s="113" t="s">
        <v>425</v>
      </c>
      <c r="C51" s="106"/>
      <c r="D51" s="110" t="s">
        <v>360</v>
      </c>
      <c r="E51" s="110">
        <v>5</v>
      </c>
      <c r="F51" s="110">
        <v>3</v>
      </c>
      <c r="G51" s="110">
        <v>2</v>
      </c>
      <c r="H51" s="20">
        <v>0</v>
      </c>
      <c r="I51" s="20">
        <v>0</v>
      </c>
    </row>
    <row r="52" spans="1:9" ht="14.4">
      <c r="A52" s="108" t="s">
        <v>29</v>
      </c>
      <c r="B52" s="109" t="s">
        <v>426</v>
      </c>
      <c r="C52" s="106"/>
      <c r="D52" s="110" t="s">
        <v>399</v>
      </c>
      <c r="E52" s="110">
        <v>5</v>
      </c>
      <c r="F52" s="110">
        <v>3</v>
      </c>
      <c r="G52" s="110">
        <v>3</v>
      </c>
      <c r="H52" s="20">
        <v>-676278</v>
      </c>
      <c r="I52" s="20">
        <v>-4950220</v>
      </c>
    </row>
    <row r="53" spans="1:9" ht="27.6">
      <c r="A53" s="94" t="s">
        <v>20</v>
      </c>
      <c r="B53" s="114" t="s">
        <v>427</v>
      </c>
      <c r="C53" s="106"/>
      <c r="D53" s="110" t="s">
        <v>360</v>
      </c>
      <c r="E53" s="110">
        <v>5</v>
      </c>
      <c r="F53" s="110">
        <v>3</v>
      </c>
      <c r="G53" s="110">
        <v>4</v>
      </c>
      <c r="H53" s="23">
        <v>18863776</v>
      </c>
      <c r="I53" s="23">
        <v>25480813</v>
      </c>
    </row>
    <row r="54" spans="1:9" ht="14.4">
      <c r="A54" s="94" t="s">
        <v>35</v>
      </c>
      <c r="B54" s="105" t="s">
        <v>428</v>
      </c>
      <c r="C54" s="106"/>
      <c r="D54" s="107"/>
      <c r="E54" s="227"/>
      <c r="F54" s="228"/>
      <c r="G54" s="229"/>
      <c r="H54" s="20">
        <v>0</v>
      </c>
      <c r="I54" s="20"/>
    </row>
    <row r="55" spans="1:9" ht="14.4">
      <c r="A55" s="108" t="s">
        <v>37</v>
      </c>
      <c r="B55" s="109" t="s">
        <v>429</v>
      </c>
      <c r="C55" s="106"/>
      <c r="D55" s="110" t="s">
        <v>399</v>
      </c>
      <c r="E55" s="110">
        <v>5</v>
      </c>
      <c r="F55" s="110">
        <v>3</v>
      </c>
      <c r="G55" s="110">
        <v>5</v>
      </c>
      <c r="H55" s="123">
        <v>-8983381</v>
      </c>
      <c r="I55" s="20">
        <v>-7874747</v>
      </c>
    </row>
    <row r="56" spans="1:9" ht="14.4">
      <c r="A56" s="108" t="s">
        <v>38</v>
      </c>
      <c r="B56" s="109" t="s">
        <v>430</v>
      </c>
      <c r="C56" s="106"/>
      <c r="D56" s="112" t="s">
        <v>364</v>
      </c>
      <c r="E56" s="110">
        <v>5</v>
      </c>
      <c r="F56" s="110">
        <v>3</v>
      </c>
      <c r="G56" s="110">
        <v>6</v>
      </c>
      <c r="H56" s="20">
        <v>10000</v>
      </c>
      <c r="I56" s="20">
        <v>233917</v>
      </c>
    </row>
    <row r="57" spans="1:9" ht="14.4">
      <c r="A57" s="108" t="s">
        <v>39</v>
      </c>
      <c r="B57" s="109" t="s">
        <v>431</v>
      </c>
      <c r="C57" s="106"/>
      <c r="D57" s="110" t="s">
        <v>399</v>
      </c>
      <c r="E57" s="110">
        <v>5</v>
      </c>
      <c r="F57" s="110">
        <v>3</v>
      </c>
      <c r="G57" s="110">
        <v>7</v>
      </c>
      <c r="H57" s="20">
        <v>0</v>
      </c>
      <c r="I57" s="20">
        <v>-126597</v>
      </c>
    </row>
    <row r="58" spans="1:9" ht="14.4">
      <c r="A58" s="108" t="s">
        <v>41</v>
      </c>
      <c r="B58" s="109" t="s">
        <v>432</v>
      </c>
      <c r="C58" s="106"/>
      <c r="D58" s="112" t="s">
        <v>364</v>
      </c>
      <c r="E58" s="110">
        <v>5</v>
      </c>
      <c r="F58" s="110">
        <v>3</v>
      </c>
      <c r="G58" s="110">
        <v>8</v>
      </c>
      <c r="H58" s="20">
        <v>0</v>
      </c>
      <c r="I58" s="20">
        <v>0</v>
      </c>
    </row>
    <row r="59" spans="1:9" ht="14.4">
      <c r="A59" s="108" t="s">
        <v>221</v>
      </c>
      <c r="B59" s="109" t="s">
        <v>433</v>
      </c>
      <c r="C59" s="106"/>
      <c r="D59" s="110" t="s">
        <v>399</v>
      </c>
      <c r="E59" s="110">
        <v>5</v>
      </c>
      <c r="F59" s="110">
        <v>3</v>
      </c>
      <c r="G59" s="110">
        <v>9</v>
      </c>
      <c r="H59" s="124">
        <v>-871934</v>
      </c>
      <c r="I59" s="20">
        <v>-821592</v>
      </c>
    </row>
    <row r="60" spans="1:9" ht="14.4">
      <c r="A60" s="108" t="s">
        <v>223</v>
      </c>
      <c r="B60" s="109" t="s">
        <v>434</v>
      </c>
      <c r="C60" s="106"/>
      <c r="D60" s="112" t="s">
        <v>364</v>
      </c>
      <c r="E60" s="110">
        <v>5</v>
      </c>
      <c r="F60" s="110">
        <v>4</v>
      </c>
      <c r="G60" s="110">
        <v>0</v>
      </c>
      <c r="H60" s="20">
        <v>0</v>
      </c>
      <c r="I60" s="20">
        <v>0</v>
      </c>
    </row>
    <row r="61" spans="1:9" ht="14.4">
      <c r="A61" s="108" t="s">
        <v>225</v>
      </c>
      <c r="B61" s="109" t="s">
        <v>435</v>
      </c>
      <c r="C61" s="106"/>
      <c r="D61" s="110" t="s">
        <v>399</v>
      </c>
      <c r="E61" s="110">
        <v>5</v>
      </c>
      <c r="F61" s="110">
        <v>4</v>
      </c>
      <c r="G61" s="110">
        <v>1</v>
      </c>
      <c r="H61" s="20">
        <v>0</v>
      </c>
      <c r="I61" s="20">
        <v>0</v>
      </c>
    </row>
    <row r="62" spans="1:9" ht="14.4">
      <c r="A62" s="108" t="s">
        <v>227</v>
      </c>
      <c r="B62" s="109" t="s">
        <v>436</v>
      </c>
      <c r="C62" s="106"/>
      <c r="D62" s="112" t="s">
        <v>364</v>
      </c>
      <c r="E62" s="110">
        <v>5</v>
      </c>
      <c r="F62" s="110">
        <v>4</v>
      </c>
      <c r="G62" s="110">
        <v>2</v>
      </c>
      <c r="H62" s="20">
        <v>0</v>
      </c>
      <c r="I62" s="20">
        <v>0</v>
      </c>
    </row>
    <row r="63" spans="1:9" ht="14.4">
      <c r="A63" s="108" t="s">
        <v>229</v>
      </c>
      <c r="B63" s="109" t="s">
        <v>437</v>
      </c>
      <c r="C63" s="106"/>
      <c r="D63" s="112" t="s">
        <v>364</v>
      </c>
      <c r="E63" s="110">
        <v>5</v>
      </c>
      <c r="F63" s="110">
        <v>4</v>
      </c>
      <c r="G63" s="110">
        <v>3</v>
      </c>
      <c r="H63" s="20">
        <v>0</v>
      </c>
      <c r="I63" s="20">
        <v>0</v>
      </c>
    </row>
    <row r="64" spans="1:9" ht="14.4">
      <c r="A64" s="108" t="s">
        <v>438</v>
      </c>
      <c r="B64" s="109" t="s">
        <v>439</v>
      </c>
      <c r="C64" s="106"/>
      <c r="D64" s="110" t="s">
        <v>399</v>
      </c>
      <c r="E64" s="110">
        <v>5</v>
      </c>
      <c r="F64" s="110">
        <v>4</v>
      </c>
      <c r="G64" s="110">
        <v>4</v>
      </c>
      <c r="H64" s="20">
        <v>0</v>
      </c>
      <c r="I64" s="20">
        <v>0</v>
      </c>
    </row>
    <row r="65" spans="1:9" ht="14.4">
      <c r="A65" s="108" t="s">
        <v>440</v>
      </c>
      <c r="B65" s="109" t="s">
        <v>441</v>
      </c>
      <c r="C65" s="106"/>
      <c r="D65" s="112" t="s">
        <v>364</v>
      </c>
      <c r="E65" s="110">
        <v>5</v>
      </c>
      <c r="F65" s="110">
        <v>4</v>
      </c>
      <c r="G65" s="110">
        <v>5</v>
      </c>
      <c r="H65" s="20">
        <v>0</v>
      </c>
      <c r="I65" s="20">
        <v>0</v>
      </c>
    </row>
    <row r="66" spans="1:9" ht="14.4">
      <c r="A66" s="108" t="s">
        <v>442</v>
      </c>
      <c r="B66" s="109" t="s">
        <v>443</v>
      </c>
      <c r="C66" s="106"/>
      <c r="D66" s="110" t="s">
        <v>399</v>
      </c>
      <c r="E66" s="110">
        <v>5</v>
      </c>
      <c r="F66" s="110">
        <v>4</v>
      </c>
      <c r="G66" s="110">
        <v>6</v>
      </c>
      <c r="H66" s="20">
        <v>0</v>
      </c>
      <c r="I66" s="20">
        <v>0</v>
      </c>
    </row>
    <row r="67" spans="1:9" ht="14.4">
      <c r="A67" s="108" t="s">
        <v>444</v>
      </c>
      <c r="B67" s="109" t="s">
        <v>445</v>
      </c>
      <c r="C67" s="106"/>
      <c r="D67" s="112" t="s">
        <v>364</v>
      </c>
      <c r="E67" s="110">
        <v>5</v>
      </c>
      <c r="F67" s="110">
        <v>4</v>
      </c>
      <c r="G67" s="110">
        <v>7</v>
      </c>
      <c r="H67" s="20">
        <v>0</v>
      </c>
      <c r="I67" s="20">
        <v>0</v>
      </c>
    </row>
    <row r="68" spans="1:9" ht="14.4">
      <c r="A68" s="108" t="s">
        <v>446</v>
      </c>
      <c r="B68" s="109" t="s">
        <v>447</v>
      </c>
      <c r="C68" s="106"/>
      <c r="D68" s="110" t="s">
        <v>399</v>
      </c>
      <c r="E68" s="110">
        <v>5</v>
      </c>
      <c r="F68" s="110">
        <v>4</v>
      </c>
      <c r="G68" s="110">
        <v>8</v>
      </c>
      <c r="H68" s="20">
        <v>0</v>
      </c>
      <c r="I68" s="20">
        <v>0</v>
      </c>
    </row>
    <row r="69" spans="1:9" ht="14.4">
      <c r="A69" s="108" t="s">
        <v>448</v>
      </c>
      <c r="B69" s="109" t="s">
        <v>449</v>
      </c>
      <c r="C69" s="106"/>
      <c r="D69" s="112" t="s">
        <v>364</v>
      </c>
      <c r="E69" s="110">
        <v>5</v>
      </c>
      <c r="F69" s="110">
        <v>4</v>
      </c>
      <c r="G69" s="110">
        <v>9</v>
      </c>
      <c r="H69" s="20">
        <v>0</v>
      </c>
      <c r="I69" s="20">
        <v>1600000</v>
      </c>
    </row>
    <row r="70" spans="1:9" ht="14.4">
      <c r="A70" s="108" t="s">
        <v>450</v>
      </c>
      <c r="B70" s="109" t="s">
        <v>451</v>
      </c>
      <c r="C70" s="106"/>
      <c r="D70" s="112" t="s">
        <v>364</v>
      </c>
      <c r="E70" s="110">
        <v>5</v>
      </c>
      <c r="F70" s="110">
        <v>5</v>
      </c>
      <c r="G70" s="110">
        <v>0</v>
      </c>
      <c r="H70" s="20">
        <v>116876</v>
      </c>
      <c r="I70" s="20">
        <v>110271</v>
      </c>
    </row>
    <row r="71" spans="1:9" ht="14.4">
      <c r="A71" s="108" t="s">
        <v>452</v>
      </c>
      <c r="B71" s="109" t="s">
        <v>453</v>
      </c>
      <c r="C71" s="106"/>
      <c r="D71" s="112" t="s">
        <v>364</v>
      </c>
      <c r="E71" s="110">
        <v>5</v>
      </c>
      <c r="F71" s="110">
        <v>5</v>
      </c>
      <c r="G71" s="110">
        <v>1</v>
      </c>
      <c r="H71" s="20">
        <v>1350</v>
      </c>
      <c r="I71" s="20">
        <v>0</v>
      </c>
    </row>
    <row r="72" spans="1:9" ht="14.4">
      <c r="A72" s="108" t="s">
        <v>454</v>
      </c>
      <c r="B72" s="109" t="s">
        <v>455</v>
      </c>
      <c r="C72" s="106"/>
      <c r="D72" s="112" t="s">
        <v>364</v>
      </c>
      <c r="E72" s="110">
        <v>5</v>
      </c>
      <c r="F72" s="110">
        <v>5</v>
      </c>
      <c r="G72" s="110">
        <v>2</v>
      </c>
      <c r="H72" s="20">
        <v>0</v>
      </c>
      <c r="I72" s="20">
        <v>0</v>
      </c>
    </row>
    <row r="73" spans="1:9" ht="14.4">
      <c r="A73" s="108" t="s">
        <v>456</v>
      </c>
      <c r="B73" s="109" t="s">
        <v>457</v>
      </c>
      <c r="C73" s="106"/>
      <c r="D73" s="110" t="s">
        <v>399</v>
      </c>
      <c r="E73" s="110">
        <v>5</v>
      </c>
      <c r="F73" s="110">
        <v>5</v>
      </c>
      <c r="G73" s="110">
        <v>3</v>
      </c>
      <c r="H73" s="20">
        <v>0</v>
      </c>
      <c r="I73" s="20">
        <v>0</v>
      </c>
    </row>
    <row r="74" spans="1:9" ht="14.4">
      <c r="A74" s="108" t="s">
        <v>458</v>
      </c>
      <c r="B74" s="109" t="s">
        <v>459</v>
      </c>
      <c r="C74" s="106"/>
      <c r="D74" s="112" t="s">
        <v>364</v>
      </c>
      <c r="E74" s="110">
        <v>5</v>
      </c>
      <c r="F74" s="110">
        <v>5</v>
      </c>
      <c r="G74" s="110">
        <v>4</v>
      </c>
      <c r="H74" s="20">
        <v>0</v>
      </c>
      <c r="I74" s="20">
        <v>0</v>
      </c>
    </row>
    <row r="75" spans="1:9" ht="14.4">
      <c r="A75" s="108" t="s">
        <v>460</v>
      </c>
      <c r="B75" s="109" t="s">
        <v>461</v>
      </c>
      <c r="C75" s="106"/>
      <c r="D75" s="110" t="s">
        <v>399</v>
      </c>
      <c r="E75" s="110">
        <v>5</v>
      </c>
      <c r="F75" s="110">
        <v>5</v>
      </c>
      <c r="G75" s="110">
        <v>5</v>
      </c>
      <c r="H75" s="20">
        <v>-293850</v>
      </c>
      <c r="I75" s="20">
        <v>0</v>
      </c>
    </row>
    <row r="76" spans="1:9" ht="14.4">
      <c r="A76" s="108" t="s">
        <v>462</v>
      </c>
      <c r="B76" s="109" t="s">
        <v>463</v>
      </c>
      <c r="C76" s="106"/>
      <c r="D76" s="112" t="s">
        <v>364</v>
      </c>
      <c r="E76" s="110">
        <v>5</v>
      </c>
      <c r="F76" s="110">
        <v>5</v>
      </c>
      <c r="G76" s="110">
        <v>6</v>
      </c>
      <c r="H76" s="20">
        <v>0</v>
      </c>
      <c r="I76" s="20">
        <v>0</v>
      </c>
    </row>
    <row r="77" spans="1:9" ht="14.4">
      <c r="A77" s="108" t="s">
        <v>464</v>
      </c>
      <c r="B77" s="109" t="s">
        <v>465</v>
      </c>
      <c r="C77" s="106"/>
      <c r="D77" s="110" t="s">
        <v>399</v>
      </c>
      <c r="E77" s="110">
        <v>5</v>
      </c>
      <c r="F77" s="110">
        <v>5</v>
      </c>
      <c r="G77" s="110">
        <v>7</v>
      </c>
      <c r="H77" s="20">
        <v>0</v>
      </c>
      <c r="I77" s="20">
        <v>0</v>
      </c>
    </row>
    <row r="78" spans="1:9" ht="14.4">
      <c r="A78" s="108" t="s">
        <v>466</v>
      </c>
      <c r="B78" s="109" t="s">
        <v>467</v>
      </c>
      <c r="C78" s="106"/>
      <c r="D78" s="112" t="s">
        <v>364</v>
      </c>
      <c r="E78" s="110">
        <v>5</v>
      </c>
      <c r="F78" s="110">
        <v>5</v>
      </c>
      <c r="G78" s="110">
        <v>8</v>
      </c>
      <c r="H78" s="20">
        <v>0</v>
      </c>
      <c r="I78" s="20">
        <v>0</v>
      </c>
    </row>
    <row r="79" spans="1:9" ht="14.4">
      <c r="A79" s="108" t="s">
        <v>468</v>
      </c>
      <c r="B79" s="109" t="s">
        <v>469</v>
      </c>
      <c r="C79" s="106"/>
      <c r="D79" s="112" t="s">
        <v>364</v>
      </c>
      <c r="E79" s="110">
        <v>5</v>
      </c>
      <c r="F79" s="110">
        <v>5</v>
      </c>
      <c r="G79" s="110">
        <v>9</v>
      </c>
      <c r="H79" s="20">
        <v>191189</v>
      </c>
      <c r="I79" s="20">
        <v>94584</v>
      </c>
    </row>
    <row r="80" spans="1:9" ht="14.4">
      <c r="A80" s="108" t="s">
        <v>470</v>
      </c>
      <c r="B80" s="115" t="s">
        <v>471</v>
      </c>
      <c r="C80" s="106"/>
      <c r="D80" s="112" t="s">
        <v>364</v>
      </c>
      <c r="E80" s="110">
        <v>5</v>
      </c>
      <c r="F80" s="110">
        <v>6</v>
      </c>
      <c r="G80" s="110">
        <v>0</v>
      </c>
      <c r="H80" s="20">
        <v>0</v>
      </c>
      <c r="I80" s="20">
        <v>0</v>
      </c>
    </row>
    <row r="81" spans="1:9" ht="14.4">
      <c r="A81" s="108" t="s">
        <v>472</v>
      </c>
      <c r="B81" s="115" t="s">
        <v>473</v>
      </c>
      <c r="C81" s="106"/>
      <c r="D81" s="110" t="s">
        <v>399</v>
      </c>
      <c r="E81" s="110">
        <v>5</v>
      </c>
      <c r="F81" s="110">
        <v>6</v>
      </c>
      <c r="G81" s="110">
        <v>1</v>
      </c>
      <c r="H81" s="20">
        <v>0</v>
      </c>
      <c r="I81" s="20">
        <v>0</v>
      </c>
    </row>
    <row r="82" spans="1:9" ht="14.4">
      <c r="A82" s="108" t="s">
        <v>474</v>
      </c>
      <c r="B82" s="116" t="s">
        <v>475</v>
      </c>
      <c r="C82" s="106"/>
      <c r="D82" s="112" t="s">
        <v>364</v>
      </c>
      <c r="E82" s="110">
        <v>5</v>
      </c>
      <c r="F82" s="110">
        <v>6</v>
      </c>
      <c r="G82" s="110">
        <v>2</v>
      </c>
      <c r="H82" s="20">
        <v>0</v>
      </c>
      <c r="I82" s="20">
        <v>20051</v>
      </c>
    </row>
    <row r="83" spans="1:9" ht="14.4">
      <c r="A83" s="108" t="s">
        <v>476</v>
      </c>
      <c r="B83" s="115" t="s">
        <v>477</v>
      </c>
      <c r="C83" s="106"/>
      <c r="D83" s="110" t="s">
        <v>399</v>
      </c>
      <c r="E83" s="110">
        <v>5</v>
      </c>
      <c r="F83" s="110">
        <v>6</v>
      </c>
      <c r="G83" s="110">
        <v>3</v>
      </c>
      <c r="H83" s="20">
        <v>0</v>
      </c>
      <c r="I83" s="20">
        <v>-2500000</v>
      </c>
    </row>
    <row r="84" spans="1:9" ht="27.6">
      <c r="A84" s="94" t="s">
        <v>85</v>
      </c>
      <c r="B84" s="114" t="s">
        <v>478</v>
      </c>
      <c r="C84" s="117"/>
      <c r="D84" s="110" t="s">
        <v>360</v>
      </c>
      <c r="E84" s="110">
        <v>5</v>
      </c>
      <c r="F84" s="110">
        <v>6</v>
      </c>
      <c r="G84" s="110">
        <v>4</v>
      </c>
      <c r="H84" s="23">
        <v>-9829750</v>
      </c>
      <c r="I84" s="23">
        <v>-9264113</v>
      </c>
    </row>
    <row r="85" spans="1:9" ht="14.4">
      <c r="A85" s="94" t="s">
        <v>43</v>
      </c>
      <c r="B85" s="105" t="s">
        <v>479</v>
      </c>
      <c r="C85" s="106"/>
      <c r="D85" s="107"/>
      <c r="E85" s="227"/>
      <c r="F85" s="228"/>
      <c r="G85" s="229"/>
      <c r="H85" s="20">
        <v>0</v>
      </c>
      <c r="I85" s="20"/>
    </row>
    <row r="86" spans="1:9" ht="14.4">
      <c r="A86" s="108" t="s">
        <v>127</v>
      </c>
      <c r="B86" s="109" t="s">
        <v>480</v>
      </c>
      <c r="C86" s="106"/>
      <c r="D86" s="112" t="s">
        <v>364</v>
      </c>
      <c r="E86" s="110">
        <v>5</v>
      </c>
      <c r="F86" s="110">
        <v>6</v>
      </c>
      <c r="G86" s="110">
        <v>5</v>
      </c>
      <c r="H86" s="20">
        <v>0</v>
      </c>
      <c r="I86" s="20"/>
    </row>
    <row r="87" spans="1:9" ht="14.4">
      <c r="A87" s="108" t="s">
        <v>129</v>
      </c>
      <c r="B87" s="116" t="s">
        <v>481</v>
      </c>
      <c r="C87" s="106"/>
      <c r="D87" s="110" t="s">
        <v>399</v>
      </c>
      <c r="E87" s="110">
        <v>5</v>
      </c>
      <c r="F87" s="110">
        <v>6</v>
      </c>
      <c r="G87" s="110">
        <v>6</v>
      </c>
      <c r="H87" s="20">
        <v>-235462</v>
      </c>
      <c r="I87" s="20">
        <v>-201010</v>
      </c>
    </row>
    <row r="88" spans="1:9" ht="14.4">
      <c r="A88" s="108" t="s">
        <v>191</v>
      </c>
      <c r="B88" s="116" t="s">
        <v>482</v>
      </c>
      <c r="C88" s="106"/>
      <c r="D88" s="112" t="s">
        <v>364</v>
      </c>
      <c r="E88" s="110">
        <v>5</v>
      </c>
      <c r="F88" s="110">
        <v>6</v>
      </c>
      <c r="G88" s="110">
        <v>7</v>
      </c>
      <c r="H88" s="20">
        <v>0</v>
      </c>
      <c r="I88" s="20">
        <v>0</v>
      </c>
    </row>
    <row r="89" spans="1:9" ht="14.4">
      <c r="A89" s="108" t="s">
        <v>483</v>
      </c>
      <c r="B89" s="116" t="s">
        <v>484</v>
      </c>
      <c r="C89" s="106"/>
      <c r="D89" s="112" t="s">
        <v>364</v>
      </c>
      <c r="E89" s="110">
        <v>5</v>
      </c>
      <c r="F89" s="110">
        <v>6</v>
      </c>
      <c r="G89" s="110">
        <v>8</v>
      </c>
      <c r="H89" s="20">
        <v>-7459488</v>
      </c>
      <c r="I89" s="20">
        <v>-4565051</v>
      </c>
    </row>
    <row r="90" spans="1:9" ht="14.4">
      <c r="A90" s="108" t="s">
        <v>485</v>
      </c>
      <c r="B90" s="116" t="s">
        <v>486</v>
      </c>
      <c r="C90" s="106"/>
      <c r="D90" s="110" t="s">
        <v>399</v>
      </c>
      <c r="E90" s="110">
        <v>5</v>
      </c>
      <c r="F90" s="110">
        <v>6</v>
      </c>
      <c r="G90" s="110">
        <v>9</v>
      </c>
      <c r="H90" s="20">
        <v>65918111</v>
      </c>
      <c r="I90" s="20">
        <v>27350000</v>
      </c>
    </row>
    <row r="91" spans="1:9" ht="14.4">
      <c r="A91" s="108" t="s">
        <v>487</v>
      </c>
      <c r="B91" s="116" t="s">
        <v>488</v>
      </c>
      <c r="C91" s="106"/>
      <c r="D91" s="110" t="s">
        <v>399</v>
      </c>
      <c r="E91" s="110">
        <v>5</v>
      </c>
      <c r="F91" s="110">
        <v>7</v>
      </c>
      <c r="G91" s="110">
        <v>0</v>
      </c>
      <c r="H91" s="20">
        <v>-76565142</v>
      </c>
      <c r="I91" s="20">
        <v>-29923240</v>
      </c>
    </row>
    <row r="92" spans="1:9" ht="14.4">
      <c r="A92" s="108" t="s">
        <v>489</v>
      </c>
      <c r="B92" s="109" t="s">
        <v>490</v>
      </c>
      <c r="C92" s="106"/>
      <c r="D92" s="110" t="s">
        <v>399</v>
      </c>
      <c r="E92" s="110">
        <v>5</v>
      </c>
      <c r="F92" s="110">
        <v>7</v>
      </c>
      <c r="G92" s="110">
        <v>1</v>
      </c>
      <c r="H92" s="20">
        <v>-603212</v>
      </c>
      <c r="I92" s="20">
        <v>-710339</v>
      </c>
    </row>
    <row r="93" spans="1:9" ht="14.4">
      <c r="A93" s="108" t="s">
        <v>491</v>
      </c>
      <c r="B93" s="109" t="s">
        <v>492</v>
      </c>
      <c r="C93" s="106"/>
      <c r="D93" s="110" t="s">
        <v>399</v>
      </c>
      <c r="E93" s="110">
        <v>5</v>
      </c>
      <c r="F93" s="110">
        <v>7</v>
      </c>
      <c r="G93" s="110">
        <v>2</v>
      </c>
      <c r="H93" s="20">
        <v>-784031</v>
      </c>
      <c r="I93" s="20">
        <v>-951097</v>
      </c>
    </row>
    <row r="94" spans="1:9" ht="14.4">
      <c r="A94" s="108" t="s">
        <v>493</v>
      </c>
      <c r="B94" s="109" t="s">
        <v>494</v>
      </c>
      <c r="C94" s="106"/>
      <c r="D94" s="110" t="s">
        <v>399</v>
      </c>
      <c r="E94" s="110">
        <v>5</v>
      </c>
      <c r="F94" s="110">
        <v>7</v>
      </c>
      <c r="G94" s="110">
        <v>3</v>
      </c>
      <c r="H94" s="20">
        <v>-94846</v>
      </c>
      <c r="I94" s="20">
        <v>-63048</v>
      </c>
    </row>
    <row r="95" spans="1:9" ht="14.4">
      <c r="A95" s="108" t="s">
        <v>495</v>
      </c>
      <c r="B95" s="115" t="s">
        <v>496</v>
      </c>
      <c r="C95" s="106"/>
      <c r="D95" s="112" t="s">
        <v>364</v>
      </c>
      <c r="E95" s="110">
        <v>5</v>
      </c>
      <c r="F95" s="110">
        <v>7</v>
      </c>
      <c r="G95" s="110">
        <v>4</v>
      </c>
      <c r="H95" s="20">
        <v>0</v>
      </c>
      <c r="I95" s="20">
        <v>0</v>
      </c>
    </row>
    <row r="96" spans="1:9" ht="14.4">
      <c r="A96" s="108" t="s">
        <v>497</v>
      </c>
      <c r="B96" s="115" t="s">
        <v>498</v>
      </c>
      <c r="C96" s="106"/>
      <c r="D96" s="110" t="s">
        <v>399</v>
      </c>
      <c r="E96" s="110">
        <v>5</v>
      </c>
      <c r="F96" s="110">
        <v>7</v>
      </c>
      <c r="G96" s="110">
        <v>5</v>
      </c>
      <c r="H96" s="20">
        <v>0</v>
      </c>
      <c r="I96" s="20">
        <v>0</v>
      </c>
    </row>
    <row r="97" spans="1:12" ht="14.4">
      <c r="A97" s="108" t="s">
        <v>499</v>
      </c>
      <c r="B97" s="116" t="s">
        <v>500</v>
      </c>
      <c r="C97" s="106"/>
      <c r="D97" s="112" t="s">
        <v>364</v>
      </c>
      <c r="E97" s="110">
        <v>5</v>
      </c>
      <c r="F97" s="110">
        <v>7</v>
      </c>
      <c r="G97" s="110">
        <v>6</v>
      </c>
      <c r="H97" s="20">
        <v>2311116</v>
      </c>
      <c r="I97" s="20">
        <v>2319504</v>
      </c>
    </row>
    <row r="98" spans="1:12" ht="14.4">
      <c r="A98" s="108" t="s">
        <v>501</v>
      </c>
      <c r="B98" s="115" t="s">
        <v>502</v>
      </c>
      <c r="C98" s="106"/>
      <c r="D98" s="110" t="s">
        <v>399</v>
      </c>
      <c r="E98" s="110">
        <v>5</v>
      </c>
      <c r="F98" s="110">
        <v>7</v>
      </c>
      <c r="G98" s="110">
        <v>7</v>
      </c>
      <c r="H98" s="20"/>
      <c r="I98" s="20">
        <v>-115797</v>
      </c>
    </row>
    <row r="99" spans="1:12" ht="27.6">
      <c r="A99" s="118" t="s">
        <v>87</v>
      </c>
      <c r="B99" s="114" t="s">
        <v>503</v>
      </c>
      <c r="C99" s="106"/>
      <c r="D99" s="110" t="s">
        <v>360</v>
      </c>
      <c r="E99" s="110">
        <v>5</v>
      </c>
      <c r="F99" s="110">
        <v>7</v>
      </c>
      <c r="G99" s="110">
        <v>8</v>
      </c>
      <c r="H99" s="23">
        <v>-17512954</v>
      </c>
      <c r="I99" s="23">
        <v>-6860078</v>
      </c>
    </row>
    <row r="100" spans="1:12" ht="27.6">
      <c r="A100" s="94" t="s">
        <v>45</v>
      </c>
      <c r="B100" s="119" t="s">
        <v>504</v>
      </c>
      <c r="C100" s="120"/>
      <c r="D100" s="110" t="s">
        <v>360</v>
      </c>
      <c r="E100" s="110">
        <v>5</v>
      </c>
      <c r="F100" s="110">
        <v>7</v>
      </c>
      <c r="G100" s="110">
        <v>9</v>
      </c>
      <c r="H100" s="23">
        <v>-8478928</v>
      </c>
      <c r="I100" s="23">
        <v>9356622</v>
      </c>
      <c r="K100" s="24"/>
      <c r="L100" s="24"/>
    </row>
    <row r="101" spans="1:12" ht="14.4">
      <c r="A101" s="94" t="s">
        <v>55</v>
      </c>
      <c r="B101" s="120" t="s">
        <v>505</v>
      </c>
      <c r="C101" s="120"/>
      <c r="D101" s="110" t="s">
        <v>360</v>
      </c>
      <c r="E101" s="110">
        <v>5</v>
      </c>
      <c r="F101" s="110">
        <v>8</v>
      </c>
      <c r="G101" s="110">
        <v>0</v>
      </c>
      <c r="H101" s="23">
        <v>19953123</v>
      </c>
      <c r="I101" s="23">
        <v>15721879</v>
      </c>
    </row>
    <row r="102" spans="1:12" ht="27.6">
      <c r="A102" s="94" t="s">
        <v>57</v>
      </c>
      <c r="B102" s="119" t="s">
        <v>506</v>
      </c>
      <c r="C102" s="119"/>
      <c r="D102" s="110" t="s">
        <v>360</v>
      </c>
      <c r="E102" s="110">
        <v>5</v>
      </c>
      <c r="F102" s="110">
        <v>8</v>
      </c>
      <c r="G102" s="110">
        <v>1</v>
      </c>
      <c r="H102" s="23">
        <v>0</v>
      </c>
      <c r="I102" s="23"/>
    </row>
    <row r="103" spans="1:12" ht="14.4">
      <c r="A103" s="94" t="s">
        <v>59</v>
      </c>
      <c r="B103" s="120" t="s">
        <v>507</v>
      </c>
      <c r="C103" s="120"/>
      <c r="D103" s="110" t="s">
        <v>360</v>
      </c>
      <c r="E103" s="110">
        <v>5</v>
      </c>
      <c r="F103" s="110">
        <v>8</v>
      </c>
      <c r="G103" s="110">
        <v>2</v>
      </c>
      <c r="H103" s="23">
        <v>11474195</v>
      </c>
      <c r="I103" s="23">
        <v>25078501</v>
      </c>
    </row>
    <row r="105" spans="1:12" ht="13.8">
      <c r="H105" s="121"/>
    </row>
    <row r="107" spans="1:12">
      <c r="A107" s="202" t="s">
        <v>168</v>
      </c>
      <c r="B107" s="202"/>
      <c r="E107" s="122"/>
      <c r="F107" s="122"/>
      <c r="G107" s="122"/>
      <c r="H107" s="24"/>
      <c r="I107" s="54" t="s">
        <v>508</v>
      </c>
    </row>
    <row r="108" spans="1:12">
      <c r="E108" s="122"/>
      <c r="F108" s="122"/>
      <c r="G108" s="122"/>
      <c r="H108" s="54" t="s">
        <v>171</v>
      </c>
      <c r="I108" s="3" t="s">
        <v>509</v>
      </c>
    </row>
    <row r="109" spans="1:12">
      <c r="A109" s="202" t="s">
        <v>170</v>
      </c>
      <c r="B109" s="202"/>
      <c r="E109" s="122"/>
      <c r="F109" s="122"/>
      <c r="G109" s="122"/>
    </row>
  </sheetData>
  <mergeCells count="12">
    <mergeCell ref="A109:B109"/>
    <mergeCell ref="A11:I11"/>
    <mergeCell ref="A12:I12"/>
    <mergeCell ref="A13:I13"/>
    <mergeCell ref="E14:G14"/>
    <mergeCell ref="E15:G15"/>
    <mergeCell ref="E17:G17"/>
    <mergeCell ref="E19:G19"/>
    <mergeCell ref="E44:G44"/>
    <mergeCell ref="E54:G54"/>
    <mergeCell ref="E85:G85"/>
    <mergeCell ref="A107:B107"/>
  </mergeCells>
  <printOptions horizontalCentered="1"/>
  <pageMargins left="0.31496062992125984" right="0.23622047244094491" top="0.11811023622047245" bottom="3.937007874015748E-2" header="0" footer="0"/>
  <pageSetup paperSize="9" scale="61" orientation="portrait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0"/>
  <sheetViews>
    <sheetView view="pageBreakPreview" topLeftCell="A23" zoomScale="110" zoomScaleNormal="70" zoomScaleSheetLayoutView="110" workbookViewId="0">
      <selection activeCell="N57" sqref="N57"/>
    </sheetView>
  </sheetViews>
  <sheetFormatPr defaultColWidth="9.109375" defaultRowHeight="13.2"/>
  <cols>
    <col min="1" max="1" width="69.88671875" style="172" bestFit="1" customWidth="1"/>
    <col min="2" max="2" width="2.5546875" style="172" customWidth="1"/>
    <col min="3" max="3" width="2.44140625" style="172" customWidth="1"/>
    <col min="4" max="4" width="2.5546875" style="172" customWidth="1"/>
    <col min="5" max="5" width="11.5546875" style="172" bestFit="1" customWidth="1"/>
    <col min="6" max="6" width="10.5546875" style="172" bestFit="1" customWidth="1"/>
    <col min="7" max="7" width="11.5546875" style="172" bestFit="1" customWidth="1"/>
    <col min="8" max="8" width="15" style="172" customWidth="1"/>
    <col min="9" max="9" width="14.5546875" style="172" customWidth="1"/>
    <col min="10" max="10" width="14" style="172" customWidth="1"/>
    <col min="11" max="11" width="13.44140625" style="172" customWidth="1"/>
    <col min="12" max="12" width="15.109375" style="172" customWidth="1"/>
    <col min="13" max="13" width="14" style="172" customWidth="1"/>
    <col min="14" max="14" width="24" style="172" bestFit="1" customWidth="1"/>
    <col min="15" max="16384" width="9.109375" style="172"/>
  </cols>
  <sheetData>
    <row r="1" spans="1:14" ht="13.8">
      <c r="J1" s="173"/>
      <c r="M1" s="174"/>
      <c r="N1" s="175" t="s">
        <v>0</v>
      </c>
    </row>
    <row r="2" spans="1:14" ht="13.8">
      <c r="J2" s="173"/>
      <c r="M2" s="239" t="s">
        <v>586</v>
      </c>
      <c r="N2" s="240"/>
    </row>
    <row r="3" spans="1:14">
      <c r="A3" s="174" t="s">
        <v>2</v>
      </c>
      <c r="B3" s="241" t="s">
        <v>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>
      <c r="A4" s="174" t="s">
        <v>4</v>
      </c>
      <c r="B4" s="241" t="s">
        <v>587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>
      <c r="A5" s="174" t="s">
        <v>6</v>
      </c>
      <c r="B5" s="241" t="s">
        <v>7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>
      <c r="A6" s="174" t="s">
        <v>8</v>
      </c>
      <c r="B6" s="238" t="s">
        <v>588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>
      <c r="A7" s="174" t="s">
        <v>9</v>
      </c>
      <c r="B7" s="238" t="s">
        <v>588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4" ht="23.25" customHeight="1"/>
    <row r="9" spans="1:14" ht="21" customHeight="1" thickBot="1">
      <c r="A9" s="242" t="s">
        <v>589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</row>
    <row r="10" spans="1:14" ht="13.8" thickTop="1">
      <c r="A10" s="243" t="s">
        <v>632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</row>
    <row r="12" spans="1:14">
      <c r="N12" s="172" t="s">
        <v>12</v>
      </c>
    </row>
    <row r="13" spans="1:14" ht="0.75" customHeight="1"/>
    <row r="14" spans="1:14" hidden="1"/>
    <row r="15" spans="1:14" ht="26.25" customHeight="1">
      <c r="A15" s="244" t="s">
        <v>590</v>
      </c>
      <c r="B15" s="246" t="s">
        <v>16</v>
      </c>
      <c r="C15" s="247"/>
      <c r="D15" s="248"/>
      <c r="E15" s="252" t="s">
        <v>591</v>
      </c>
      <c r="F15" s="253"/>
      <c r="G15" s="253"/>
      <c r="H15" s="253"/>
      <c r="I15" s="253"/>
      <c r="J15" s="253"/>
      <c r="K15" s="253"/>
      <c r="L15" s="254"/>
      <c r="M15" s="244" t="s">
        <v>592</v>
      </c>
      <c r="N15" s="244" t="s">
        <v>593</v>
      </c>
    </row>
    <row r="16" spans="1:14" ht="124.2">
      <c r="A16" s="245"/>
      <c r="B16" s="249"/>
      <c r="C16" s="250"/>
      <c r="D16" s="251"/>
      <c r="E16" s="176" t="s">
        <v>594</v>
      </c>
      <c r="F16" s="176" t="s">
        <v>125</v>
      </c>
      <c r="G16" s="176" t="s">
        <v>595</v>
      </c>
      <c r="H16" s="176" t="s">
        <v>596</v>
      </c>
      <c r="I16" s="176" t="s">
        <v>597</v>
      </c>
      <c r="J16" s="176" t="s">
        <v>598</v>
      </c>
      <c r="K16" s="176" t="s">
        <v>599</v>
      </c>
      <c r="L16" s="176" t="s">
        <v>600</v>
      </c>
      <c r="M16" s="245"/>
      <c r="N16" s="245"/>
    </row>
    <row r="17" spans="1:34" ht="16.5" hidden="1" customHeight="1">
      <c r="A17" s="177" t="s">
        <v>590</v>
      </c>
      <c r="B17" s="246" t="s">
        <v>16</v>
      </c>
      <c r="C17" s="247"/>
      <c r="D17" s="248"/>
      <c r="E17" s="252" t="s">
        <v>591</v>
      </c>
      <c r="F17" s="253"/>
      <c r="G17" s="253"/>
      <c r="H17" s="253"/>
      <c r="I17" s="253"/>
      <c r="J17" s="253"/>
      <c r="K17" s="253"/>
      <c r="L17" s="254"/>
      <c r="M17" s="177" t="s">
        <v>592</v>
      </c>
      <c r="N17" s="177" t="s">
        <v>593</v>
      </c>
    </row>
    <row r="18" spans="1:34" ht="81" hidden="1" customHeight="1">
      <c r="A18" s="244" t="s">
        <v>590</v>
      </c>
      <c r="B18" s="246" t="s">
        <v>16</v>
      </c>
      <c r="C18" s="247"/>
      <c r="D18" s="248"/>
      <c r="E18" s="252" t="s">
        <v>591</v>
      </c>
      <c r="F18" s="253"/>
      <c r="G18" s="253"/>
      <c r="H18" s="253"/>
      <c r="I18" s="253"/>
      <c r="J18" s="253"/>
      <c r="K18" s="253"/>
      <c r="L18" s="254"/>
      <c r="M18" s="244" t="s">
        <v>592</v>
      </c>
      <c r="N18" s="244" t="s">
        <v>593</v>
      </c>
    </row>
    <row r="19" spans="1:34" ht="41.25" hidden="1" customHeight="1">
      <c r="A19" s="245"/>
      <c r="B19" s="249"/>
      <c r="C19" s="250"/>
      <c r="D19" s="251"/>
      <c r="E19" s="176" t="s">
        <v>594</v>
      </c>
      <c r="F19" s="176" t="s">
        <v>125</v>
      </c>
      <c r="G19" s="176" t="s">
        <v>595</v>
      </c>
      <c r="H19" s="176" t="s">
        <v>596</v>
      </c>
      <c r="I19" s="176" t="s">
        <v>597</v>
      </c>
      <c r="J19" s="176" t="s">
        <v>598</v>
      </c>
      <c r="K19" s="176" t="s">
        <v>599</v>
      </c>
      <c r="L19" s="176" t="s">
        <v>600</v>
      </c>
      <c r="M19" s="245"/>
      <c r="N19" s="245"/>
    </row>
    <row r="20" spans="1:34">
      <c r="A20" s="178">
        <v>1</v>
      </c>
      <c r="B20" s="258">
        <v>2</v>
      </c>
      <c r="C20" s="259"/>
      <c r="D20" s="260"/>
      <c r="E20" s="178">
        <v>3</v>
      </c>
      <c r="F20" s="178">
        <v>4</v>
      </c>
      <c r="G20" s="178">
        <v>5</v>
      </c>
      <c r="H20" s="178">
        <v>6</v>
      </c>
      <c r="I20" s="178">
        <v>7</v>
      </c>
      <c r="J20" s="178">
        <v>8</v>
      </c>
      <c r="K20" s="178">
        <v>9</v>
      </c>
      <c r="L20" s="178">
        <v>10</v>
      </c>
      <c r="M20" s="178">
        <v>11</v>
      </c>
      <c r="N20" s="178">
        <v>12</v>
      </c>
    </row>
    <row r="21" spans="1:34" ht="14.4">
      <c r="A21" s="178"/>
      <c r="B21" s="258"/>
      <c r="C21" s="259"/>
      <c r="D21" s="26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34" ht="14.4">
      <c r="A22" s="179" t="s">
        <v>601</v>
      </c>
      <c r="B22" s="180">
        <v>9</v>
      </c>
      <c r="C22" s="180">
        <v>0</v>
      </c>
      <c r="D22" s="180">
        <v>1</v>
      </c>
      <c r="E22" s="23">
        <v>89644825</v>
      </c>
      <c r="F22" s="23">
        <v>8565582</v>
      </c>
      <c r="G22" s="23">
        <v>45821040</v>
      </c>
      <c r="H22" s="23"/>
      <c r="I22" s="23"/>
      <c r="J22" s="23"/>
      <c r="K22" s="23">
        <v>57459876</v>
      </c>
      <c r="L22" s="23">
        <f>SUM(E22:K22)</f>
        <v>201491323</v>
      </c>
      <c r="M22" s="23"/>
      <c r="N22" s="23">
        <f>+M22+L22</f>
        <v>201491323</v>
      </c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</row>
    <row r="23" spans="1:34" ht="14.4">
      <c r="A23" s="179"/>
      <c r="B23" s="261"/>
      <c r="C23" s="262"/>
      <c r="D23" s="263"/>
      <c r="E23" s="20"/>
      <c r="F23" s="20"/>
      <c r="G23" s="20"/>
      <c r="H23" s="20"/>
      <c r="I23" s="20"/>
      <c r="J23" s="20"/>
      <c r="K23" s="20"/>
      <c r="L23" s="23">
        <f t="shared" ref="L23:L53" si="0">SUM(E23:K23)</f>
        <v>0</v>
      </c>
      <c r="M23" s="20"/>
      <c r="N23" s="23">
        <f t="shared" ref="N23:N54" si="1">+M23+L23</f>
        <v>0</v>
      </c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</row>
    <row r="24" spans="1:34" ht="14.4">
      <c r="A24" s="182" t="s">
        <v>602</v>
      </c>
      <c r="B24" s="180">
        <v>9</v>
      </c>
      <c r="C24" s="180">
        <v>0</v>
      </c>
      <c r="D24" s="180">
        <v>2</v>
      </c>
      <c r="E24" s="20"/>
      <c r="F24" s="20"/>
      <c r="G24" s="20"/>
      <c r="H24" s="20"/>
      <c r="I24" s="20"/>
      <c r="J24" s="20"/>
      <c r="K24" s="20"/>
      <c r="L24" s="23">
        <f t="shared" si="0"/>
        <v>0</v>
      </c>
      <c r="M24" s="20"/>
      <c r="N24" s="23">
        <f t="shared" si="1"/>
        <v>0</v>
      </c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</row>
    <row r="25" spans="1:34" ht="14.4">
      <c r="A25" s="182" t="s">
        <v>603</v>
      </c>
      <c r="B25" s="180">
        <v>9</v>
      </c>
      <c r="C25" s="180">
        <v>0</v>
      </c>
      <c r="D25" s="180">
        <v>3</v>
      </c>
      <c r="E25" s="20"/>
      <c r="F25" s="20"/>
      <c r="G25" s="20"/>
      <c r="H25" s="20"/>
      <c r="I25" s="20"/>
      <c r="J25" s="20"/>
      <c r="K25" s="20"/>
      <c r="L25" s="23">
        <f t="shared" si="0"/>
        <v>0</v>
      </c>
      <c r="M25" s="20"/>
      <c r="N25" s="23">
        <f t="shared" si="1"/>
        <v>0</v>
      </c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</row>
    <row r="26" spans="1:34" s="185" customFormat="1" ht="14.4">
      <c r="A26" s="183" t="s">
        <v>604</v>
      </c>
      <c r="B26" s="184">
        <v>9</v>
      </c>
      <c r="C26" s="184">
        <v>0</v>
      </c>
      <c r="D26" s="184">
        <v>4</v>
      </c>
      <c r="E26" s="23">
        <v>89644825</v>
      </c>
      <c r="F26" s="23">
        <v>8565582</v>
      </c>
      <c r="G26" s="23">
        <v>45821040</v>
      </c>
      <c r="H26" s="23"/>
      <c r="I26" s="23"/>
      <c r="J26" s="23"/>
      <c r="K26" s="23">
        <v>57459876</v>
      </c>
      <c r="L26" s="23">
        <f>SUM(E26:K26)</f>
        <v>201491323</v>
      </c>
      <c r="M26" s="23"/>
      <c r="N26" s="23">
        <f t="shared" si="1"/>
        <v>201491323</v>
      </c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</row>
    <row r="27" spans="1:34" s="185" customFormat="1" ht="14.4">
      <c r="A27" s="183"/>
      <c r="B27" s="255"/>
      <c r="C27" s="256"/>
      <c r="D27" s="257"/>
      <c r="E27" s="20"/>
      <c r="F27" s="20"/>
      <c r="G27" s="20"/>
      <c r="H27" s="20"/>
      <c r="I27" s="20"/>
      <c r="J27" s="20"/>
      <c r="K27" s="20"/>
      <c r="L27" s="23">
        <f t="shared" si="0"/>
        <v>0</v>
      </c>
      <c r="M27" s="20"/>
      <c r="N27" s="23">
        <f t="shared" si="1"/>
        <v>0</v>
      </c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</row>
    <row r="28" spans="1:34" s="185" customFormat="1" ht="14.4">
      <c r="A28" s="187" t="s">
        <v>605</v>
      </c>
      <c r="B28" s="184">
        <v>9</v>
      </c>
      <c r="C28" s="184">
        <v>0</v>
      </c>
      <c r="D28" s="184">
        <v>5</v>
      </c>
      <c r="E28" s="20"/>
      <c r="F28" s="20"/>
      <c r="G28" s="20"/>
      <c r="H28" s="20"/>
      <c r="I28" s="20"/>
      <c r="J28" s="20"/>
      <c r="K28" s="23">
        <v>11505114</v>
      </c>
      <c r="L28" s="23">
        <f t="shared" si="0"/>
        <v>11505114</v>
      </c>
      <c r="M28" s="20"/>
      <c r="N28" s="23">
        <f t="shared" si="1"/>
        <v>11505114</v>
      </c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</row>
    <row r="29" spans="1:34" s="185" customFormat="1" ht="14.4">
      <c r="A29" s="187" t="s">
        <v>606</v>
      </c>
      <c r="B29" s="184">
        <v>9</v>
      </c>
      <c r="C29" s="184">
        <v>0</v>
      </c>
      <c r="D29" s="184">
        <v>6</v>
      </c>
      <c r="E29" s="20"/>
      <c r="F29" s="20"/>
      <c r="G29" s="20"/>
      <c r="H29" s="20"/>
      <c r="I29" s="20"/>
      <c r="J29" s="20"/>
      <c r="K29" s="20"/>
      <c r="L29" s="23">
        <f t="shared" si="0"/>
        <v>0</v>
      </c>
      <c r="M29" s="20"/>
      <c r="N29" s="23">
        <f t="shared" si="1"/>
        <v>0</v>
      </c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</row>
    <row r="30" spans="1:34" s="185" customFormat="1" ht="14.4">
      <c r="A30" s="187" t="s">
        <v>607</v>
      </c>
      <c r="B30" s="184">
        <v>9</v>
      </c>
      <c r="C30" s="184">
        <v>0</v>
      </c>
      <c r="D30" s="184">
        <v>7</v>
      </c>
      <c r="E30" s="20"/>
      <c r="F30" s="20"/>
      <c r="G30" s="20"/>
      <c r="H30" s="20"/>
      <c r="I30" s="20"/>
      <c r="J30" s="20"/>
      <c r="K30" s="23">
        <v>11505114</v>
      </c>
      <c r="L30" s="23">
        <f t="shared" si="0"/>
        <v>11505114</v>
      </c>
      <c r="M30" s="20"/>
      <c r="N30" s="23">
        <f t="shared" si="1"/>
        <v>11505114</v>
      </c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</row>
    <row r="31" spans="1:34" s="185" customFormat="1" ht="14.4">
      <c r="A31" s="187"/>
      <c r="B31" s="255"/>
      <c r="C31" s="256"/>
      <c r="D31" s="257"/>
      <c r="E31" s="20"/>
      <c r="F31" s="20"/>
      <c r="G31" s="20"/>
      <c r="H31" s="20"/>
      <c r="I31" s="20"/>
      <c r="J31" s="20"/>
      <c r="K31" s="20"/>
      <c r="L31" s="23">
        <f t="shared" si="0"/>
        <v>0</v>
      </c>
      <c r="M31" s="20"/>
      <c r="N31" s="23">
        <f t="shared" si="1"/>
        <v>0</v>
      </c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</row>
    <row r="32" spans="1:34" s="185" customFormat="1" ht="14.4">
      <c r="A32" s="187" t="s">
        <v>608</v>
      </c>
      <c r="B32" s="184">
        <v>9</v>
      </c>
      <c r="C32" s="184">
        <v>0</v>
      </c>
      <c r="D32" s="184">
        <v>8</v>
      </c>
      <c r="E32" s="20"/>
      <c r="F32" s="20"/>
      <c r="G32" s="20"/>
      <c r="H32" s="20"/>
      <c r="I32" s="20"/>
      <c r="J32" s="20"/>
      <c r="K32" s="20"/>
      <c r="L32" s="23">
        <f t="shared" si="0"/>
        <v>0</v>
      </c>
      <c r="M32" s="20"/>
      <c r="N32" s="23">
        <f t="shared" si="1"/>
        <v>0</v>
      </c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</row>
    <row r="33" spans="1:34" s="185" customFormat="1" ht="14.4">
      <c r="A33" s="187" t="s">
        <v>609</v>
      </c>
      <c r="B33" s="184">
        <v>9</v>
      </c>
      <c r="C33" s="184">
        <v>0</v>
      </c>
      <c r="D33" s="184">
        <v>9</v>
      </c>
      <c r="E33" s="20">
        <v>-367873</v>
      </c>
      <c r="F33" s="20">
        <v>-274174</v>
      </c>
      <c r="G33" s="20"/>
      <c r="H33" s="20"/>
      <c r="I33" s="20"/>
      <c r="J33" s="20"/>
      <c r="K33" s="20">
        <v>642047</v>
      </c>
      <c r="L33" s="23">
        <f t="shared" si="0"/>
        <v>0</v>
      </c>
      <c r="M33" s="20"/>
      <c r="N33" s="23">
        <f t="shared" si="1"/>
        <v>0</v>
      </c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1:34" s="185" customFormat="1" ht="14.4">
      <c r="A34" s="187" t="s">
        <v>610</v>
      </c>
      <c r="B34" s="184">
        <v>9</v>
      </c>
      <c r="C34" s="184">
        <v>1</v>
      </c>
      <c r="D34" s="184">
        <v>0</v>
      </c>
      <c r="E34" s="20"/>
      <c r="F34" s="20"/>
      <c r="G34" s="20"/>
      <c r="H34" s="20"/>
      <c r="I34" s="20"/>
      <c r="J34" s="20"/>
      <c r="L34" s="23">
        <f t="shared" si="0"/>
        <v>0</v>
      </c>
      <c r="M34" s="20"/>
      <c r="N34" s="23">
        <f t="shared" si="1"/>
        <v>0</v>
      </c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1:34" s="185" customFormat="1" ht="14.4">
      <c r="A35" s="187" t="s">
        <v>611</v>
      </c>
      <c r="B35" s="184">
        <v>9</v>
      </c>
      <c r="C35" s="184">
        <v>1</v>
      </c>
      <c r="D35" s="184">
        <v>1</v>
      </c>
      <c r="E35" s="20"/>
      <c r="F35" s="20"/>
      <c r="G35" s="20"/>
      <c r="H35" s="20"/>
      <c r="I35" s="20"/>
      <c r="J35" s="20"/>
      <c r="K35" s="20">
        <v>-9941456</v>
      </c>
      <c r="L35" s="23">
        <f>SUM(E35:K35)</f>
        <v>-9941456</v>
      </c>
      <c r="M35" s="20"/>
      <c r="N35" s="23">
        <f t="shared" si="1"/>
        <v>-9941456</v>
      </c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1:34" s="185" customFormat="1" ht="14.4">
      <c r="A36" s="187" t="s">
        <v>612</v>
      </c>
      <c r="B36" s="184">
        <v>9</v>
      </c>
      <c r="C36" s="184">
        <v>1</v>
      </c>
      <c r="D36" s="184">
        <v>2</v>
      </c>
      <c r="E36" s="20">
        <v>-299147</v>
      </c>
      <c r="F36" s="20"/>
      <c r="G36" s="20"/>
      <c r="H36" s="20"/>
      <c r="I36" s="20"/>
      <c r="J36" s="20"/>
      <c r="K36" s="20"/>
      <c r="L36" s="23">
        <f t="shared" si="0"/>
        <v>-299147</v>
      </c>
      <c r="M36" s="20"/>
      <c r="N36" s="23">
        <f t="shared" si="1"/>
        <v>-299147</v>
      </c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37" spans="1:34" s="185" customFormat="1" ht="14.4">
      <c r="A37" s="187"/>
      <c r="B37" s="255"/>
      <c r="C37" s="256"/>
      <c r="D37" s="257"/>
      <c r="E37" s="20"/>
      <c r="F37" s="20"/>
      <c r="G37" s="20"/>
      <c r="H37" s="20"/>
      <c r="I37" s="20"/>
      <c r="J37" s="20"/>
      <c r="K37" s="20"/>
      <c r="L37" s="23">
        <f t="shared" si="0"/>
        <v>0</v>
      </c>
      <c r="M37" s="20"/>
      <c r="N37" s="23">
        <f t="shared" si="1"/>
        <v>0</v>
      </c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</row>
    <row r="38" spans="1:34" s="185" customFormat="1" ht="14.25" customHeight="1">
      <c r="A38" s="183" t="s">
        <v>613</v>
      </c>
      <c r="B38" s="184">
        <v>9</v>
      </c>
      <c r="C38" s="184">
        <v>1</v>
      </c>
      <c r="D38" s="184">
        <v>3</v>
      </c>
      <c r="E38" s="23">
        <f>E26+E30+E32-E33-E34+E35+E36</f>
        <v>89713551</v>
      </c>
      <c r="F38" s="23">
        <f>F26+F30+F32-F33-F34+F35+F36</f>
        <v>8839756</v>
      </c>
      <c r="G38" s="23">
        <f>G26+G30+G32-G33-G34+G35+G36</f>
        <v>45821040</v>
      </c>
      <c r="H38" s="23"/>
      <c r="I38" s="23"/>
      <c r="J38" s="23"/>
      <c r="K38" s="23">
        <f>K26+K30+K32-K33-K34+K35+K36</f>
        <v>58381487</v>
      </c>
      <c r="L38" s="23">
        <f t="shared" si="0"/>
        <v>202755834</v>
      </c>
      <c r="M38" s="20"/>
      <c r="N38" s="23">
        <f t="shared" si="1"/>
        <v>202755834</v>
      </c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</row>
    <row r="39" spans="1:34" ht="14.4">
      <c r="A39" s="179"/>
      <c r="B39" s="261"/>
      <c r="C39" s="262"/>
      <c r="D39" s="263"/>
      <c r="E39" s="20"/>
      <c r="F39" s="20"/>
      <c r="G39" s="20"/>
      <c r="H39" s="20"/>
      <c r="I39" s="20"/>
      <c r="J39" s="20"/>
      <c r="K39" s="20"/>
      <c r="L39" s="23">
        <f t="shared" si="0"/>
        <v>0</v>
      </c>
      <c r="M39" s="20"/>
      <c r="N39" s="23">
        <f t="shared" si="1"/>
        <v>0</v>
      </c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</row>
    <row r="40" spans="1:34" ht="14.4">
      <c r="A40" s="182" t="s">
        <v>614</v>
      </c>
      <c r="B40" s="180">
        <v>9</v>
      </c>
      <c r="C40" s="180">
        <v>1</v>
      </c>
      <c r="D40" s="180">
        <v>4</v>
      </c>
      <c r="E40" s="20"/>
      <c r="F40" s="20"/>
      <c r="G40" s="20"/>
      <c r="H40" s="20"/>
      <c r="I40" s="20"/>
      <c r="J40" s="20"/>
      <c r="K40" s="20"/>
      <c r="L40" s="23">
        <f t="shared" si="0"/>
        <v>0</v>
      </c>
      <c r="M40" s="20"/>
      <c r="N40" s="23">
        <f t="shared" si="1"/>
        <v>0</v>
      </c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</row>
    <row r="41" spans="1:34" ht="14.4">
      <c r="A41" s="182" t="s">
        <v>615</v>
      </c>
      <c r="B41" s="180">
        <v>9</v>
      </c>
      <c r="C41" s="180">
        <v>1</v>
      </c>
      <c r="D41" s="180">
        <v>5</v>
      </c>
      <c r="E41" s="20"/>
      <c r="F41" s="20"/>
      <c r="G41" s="20"/>
      <c r="H41" s="20"/>
      <c r="I41" s="20"/>
      <c r="J41" s="20"/>
      <c r="K41" s="20"/>
      <c r="L41" s="23">
        <f t="shared" si="0"/>
        <v>0</v>
      </c>
      <c r="M41" s="20"/>
      <c r="N41" s="23">
        <f t="shared" si="1"/>
        <v>0</v>
      </c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</row>
    <row r="42" spans="1:34" ht="14.4">
      <c r="A42" s="179" t="s">
        <v>616</v>
      </c>
      <c r="B42" s="180">
        <v>9</v>
      </c>
      <c r="C42" s="180">
        <v>1</v>
      </c>
      <c r="D42" s="180">
        <v>6</v>
      </c>
      <c r="E42" s="23">
        <f>E38+E40+E41</f>
        <v>89713551</v>
      </c>
      <c r="F42" s="23">
        <f t="shared" ref="F42:K42" si="2">F38+F40+F41</f>
        <v>8839756</v>
      </c>
      <c r="G42" s="23">
        <f t="shared" si="2"/>
        <v>45821040</v>
      </c>
      <c r="H42" s="23"/>
      <c r="I42" s="23"/>
      <c r="J42" s="23"/>
      <c r="K42" s="23">
        <f t="shared" si="2"/>
        <v>58381487</v>
      </c>
      <c r="L42" s="23">
        <f>SUM(E42:K42)</f>
        <v>202755834</v>
      </c>
      <c r="M42" s="20"/>
      <c r="N42" s="23">
        <f t="shared" si="1"/>
        <v>202755834</v>
      </c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</row>
    <row r="43" spans="1:34" ht="14.4">
      <c r="A43" s="179"/>
      <c r="B43" s="261"/>
      <c r="C43" s="262"/>
      <c r="D43" s="263"/>
      <c r="E43" s="20"/>
      <c r="F43" s="20"/>
      <c r="G43" s="20"/>
      <c r="H43" s="20"/>
      <c r="I43" s="20"/>
      <c r="J43" s="20"/>
      <c r="K43" s="20"/>
      <c r="L43" s="23">
        <f t="shared" si="0"/>
        <v>0</v>
      </c>
      <c r="M43" s="20"/>
      <c r="N43" s="23">
        <f t="shared" si="1"/>
        <v>0</v>
      </c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</row>
    <row r="44" spans="1:34" ht="14.4">
      <c r="A44" s="182" t="s">
        <v>617</v>
      </c>
      <c r="B44" s="180">
        <v>9</v>
      </c>
      <c r="C44" s="180">
        <v>1</v>
      </c>
      <c r="D44" s="180">
        <v>7</v>
      </c>
      <c r="E44" s="20"/>
      <c r="F44" s="20"/>
      <c r="G44" s="20"/>
      <c r="H44" s="20"/>
      <c r="I44" s="20"/>
      <c r="J44" s="20"/>
      <c r="K44" s="20">
        <v>-9544537</v>
      </c>
      <c r="L44" s="23">
        <f>SUM(E44:K44)</f>
        <v>-9544537</v>
      </c>
      <c r="M44" s="20"/>
      <c r="N44" s="23">
        <f t="shared" si="1"/>
        <v>-9544537</v>
      </c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</row>
    <row r="45" spans="1:34" ht="14.4">
      <c r="A45" s="182" t="s">
        <v>618</v>
      </c>
      <c r="B45" s="180">
        <v>9</v>
      </c>
      <c r="C45" s="180">
        <v>1</v>
      </c>
      <c r="D45" s="180">
        <v>8</v>
      </c>
      <c r="E45" s="20"/>
      <c r="F45" s="20"/>
      <c r="G45" s="20"/>
      <c r="H45" s="20"/>
      <c r="I45" s="20"/>
      <c r="J45" s="20"/>
      <c r="K45" s="20"/>
      <c r="L45" s="23">
        <f t="shared" si="0"/>
        <v>0</v>
      </c>
      <c r="M45" s="20"/>
      <c r="N45" s="23">
        <f t="shared" si="1"/>
        <v>0</v>
      </c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</row>
    <row r="46" spans="1:34" ht="14.4">
      <c r="A46" s="182" t="s">
        <v>619</v>
      </c>
      <c r="B46" s="180">
        <v>9</v>
      </c>
      <c r="C46" s="180">
        <v>1</v>
      </c>
      <c r="D46" s="180">
        <v>9</v>
      </c>
      <c r="E46" s="20"/>
      <c r="F46" s="20"/>
      <c r="G46" s="20"/>
      <c r="H46" s="20"/>
      <c r="I46" s="20"/>
      <c r="J46" s="20"/>
      <c r="K46" s="23">
        <f>K44+K45</f>
        <v>-9544537</v>
      </c>
      <c r="L46" s="23">
        <f>SUM(E46:K46)</f>
        <v>-9544537</v>
      </c>
      <c r="M46" s="20"/>
      <c r="N46" s="23">
        <f t="shared" si="1"/>
        <v>-9544537</v>
      </c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</row>
    <row r="47" spans="1:34" ht="14.4">
      <c r="A47" s="182"/>
      <c r="B47" s="261"/>
      <c r="C47" s="262"/>
      <c r="D47" s="263"/>
      <c r="E47" s="20"/>
      <c r="F47" s="20"/>
      <c r="G47" s="20"/>
      <c r="H47" s="20"/>
      <c r="I47" s="20"/>
      <c r="J47" s="20"/>
      <c r="K47" s="20"/>
      <c r="L47" s="23">
        <f t="shared" si="0"/>
        <v>0</v>
      </c>
      <c r="M47" s="20"/>
      <c r="N47" s="23">
        <f t="shared" si="1"/>
        <v>0</v>
      </c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</row>
    <row r="48" spans="1:34" ht="14.4">
      <c r="A48" s="182" t="s">
        <v>620</v>
      </c>
      <c r="B48" s="180">
        <v>9</v>
      </c>
      <c r="C48" s="180">
        <v>2</v>
      </c>
      <c r="D48" s="180">
        <v>0</v>
      </c>
      <c r="E48" s="20"/>
      <c r="F48" s="20"/>
      <c r="G48" s="20"/>
      <c r="H48" s="20"/>
      <c r="I48" s="20"/>
      <c r="J48" s="20"/>
      <c r="K48" s="20"/>
      <c r="L48" s="23">
        <f t="shared" si="0"/>
        <v>0</v>
      </c>
      <c r="M48" s="20"/>
      <c r="N48" s="23">
        <f t="shared" si="1"/>
        <v>0</v>
      </c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</row>
    <row r="49" spans="1:34" ht="14.4">
      <c r="A49" s="182" t="s">
        <v>621</v>
      </c>
      <c r="B49" s="180">
        <v>9</v>
      </c>
      <c r="C49" s="180">
        <v>2</v>
      </c>
      <c r="D49" s="180">
        <v>1</v>
      </c>
      <c r="E49" s="20">
        <v>235462</v>
      </c>
      <c r="F49" s="20"/>
      <c r="G49" s="20"/>
      <c r="H49" s="20"/>
      <c r="I49" s="20"/>
      <c r="J49" s="20"/>
      <c r="K49" s="20"/>
      <c r="L49" s="23">
        <f t="shared" si="0"/>
        <v>235462</v>
      </c>
      <c r="M49" s="20"/>
      <c r="N49" s="23">
        <f t="shared" si="1"/>
        <v>235462</v>
      </c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</row>
    <row r="50" spans="1:34" ht="14.4">
      <c r="A50" s="182" t="s">
        <v>622</v>
      </c>
      <c r="B50" s="180">
        <v>9</v>
      </c>
      <c r="C50" s="180">
        <v>2</v>
      </c>
      <c r="D50" s="180">
        <v>2</v>
      </c>
      <c r="E50" s="20"/>
      <c r="F50" s="20"/>
      <c r="G50" s="20"/>
      <c r="H50" s="20"/>
      <c r="I50" s="20"/>
      <c r="J50" s="20"/>
      <c r="K50" s="20">
        <v>9941455</v>
      </c>
      <c r="L50" s="23">
        <f t="shared" si="0"/>
        <v>9941455</v>
      </c>
      <c r="M50" s="20"/>
      <c r="N50" s="23">
        <f t="shared" si="1"/>
        <v>9941455</v>
      </c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</row>
    <row r="51" spans="1:34" ht="14.4">
      <c r="A51" s="182" t="s">
        <v>623</v>
      </c>
      <c r="B51" s="180">
        <v>9</v>
      </c>
      <c r="C51" s="180">
        <v>2</v>
      </c>
      <c r="D51" s="180">
        <v>3</v>
      </c>
      <c r="E51" s="20"/>
      <c r="F51" s="20"/>
      <c r="G51" s="20"/>
      <c r="H51" s="20"/>
      <c r="I51" s="20"/>
      <c r="J51" s="20"/>
      <c r="K51" s="20"/>
      <c r="L51" s="23">
        <f t="shared" si="0"/>
        <v>0</v>
      </c>
      <c r="M51" s="20"/>
      <c r="N51" s="23">
        <f t="shared" si="1"/>
        <v>0</v>
      </c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</row>
    <row r="52" spans="1:34" ht="14.4">
      <c r="A52" s="182" t="s">
        <v>624</v>
      </c>
      <c r="B52" s="180">
        <v>9</v>
      </c>
      <c r="C52" s="180">
        <v>2</v>
      </c>
      <c r="D52" s="180">
        <v>4</v>
      </c>
      <c r="E52" s="20"/>
      <c r="F52" s="20"/>
      <c r="G52" s="20"/>
      <c r="H52" s="20"/>
      <c r="I52" s="20"/>
      <c r="J52" s="20"/>
      <c r="K52" s="20"/>
      <c r="L52" s="23">
        <f t="shared" si="0"/>
        <v>0</v>
      </c>
      <c r="M52" s="20"/>
      <c r="N52" s="23">
        <f t="shared" si="1"/>
        <v>0</v>
      </c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</row>
    <row r="53" spans="1:34" ht="14.4">
      <c r="A53" s="182"/>
      <c r="B53" s="261"/>
      <c r="C53" s="262"/>
      <c r="D53" s="263"/>
      <c r="E53" s="20"/>
      <c r="F53" s="20"/>
      <c r="G53" s="20"/>
      <c r="H53" s="20"/>
      <c r="I53" s="20"/>
      <c r="J53" s="20"/>
      <c r="K53" s="20"/>
      <c r="L53" s="23">
        <f t="shared" si="0"/>
        <v>0</v>
      </c>
      <c r="M53" s="20"/>
      <c r="N53" s="23">
        <f t="shared" si="1"/>
        <v>0</v>
      </c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</row>
    <row r="54" spans="1:34" ht="15" customHeight="1">
      <c r="A54" s="179" t="s">
        <v>633</v>
      </c>
      <c r="B54" s="180">
        <v>9</v>
      </c>
      <c r="C54" s="180">
        <v>2</v>
      </c>
      <c r="D54" s="180">
        <v>5</v>
      </c>
      <c r="E54" s="23">
        <f>E42+E46+E48-E49-E50+E51+E52</f>
        <v>89478089</v>
      </c>
      <c r="F54" s="23">
        <f t="shared" ref="F54:G54" si="3">F42+F46+F48-F49-F50+F51+F52</f>
        <v>8839756</v>
      </c>
      <c r="G54" s="23">
        <f t="shared" si="3"/>
        <v>45821040</v>
      </c>
      <c r="H54" s="23"/>
      <c r="I54" s="23"/>
      <c r="J54" s="23"/>
      <c r="K54" s="23">
        <f>K42+K46+K48-K49-K50+K51+K52</f>
        <v>38895495</v>
      </c>
      <c r="L54" s="23">
        <f>SUM(E54:K54)</f>
        <v>183034380</v>
      </c>
      <c r="M54" s="23"/>
      <c r="N54" s="23">
        <f t="shared" si="1"/>
        <v>183034380</v>
      </c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</row>
    <row r="58" spans="1:34">
      <c r="A58" s="264" t="s">
        <v>168</v>
      </c>
      <c r="B58" s="264"/>
      <c r="E58" s="188"/>
      <c r="F58" s="188"/>
      <c r="G58" s="188"/>
      <c r="I58" s="189" t="s">
        <v>625</v>
      </c>
    </row>
    <row r="59" spans="1:34">
      <c r="A59" s="264" t="s">
        <v>626</v>
      </c>
      <c r="B59" s="264"/>
      <c r="E59" s="188"/>
      <c r="F59" s="188"/>
      <c r="G59" s="188"/>
      <c r="H59" s="189" t="s">
        <v>171</v>
      </c>
      <c r="I59" s="189" t="s">
        <v>509</v>
      </c>
    </row>
    <row r="60" spans="1:34">
      <c r="E60" s="188"/>
      <c r="F60" s="188"/>
      <c r="G60" s="188"/>
    </row>
  </sheetData>
  <mergeCells count="32">
    <mergeCell ref="A59:B59"/>
    <mergeCell ref="B37:D37"/>
    <mergeCell ref="B39:D39"/>
    <mergeCell ref="B43:D43"/>
    <mergeCell ref="B47:D47"/>
    <mergeCell ref="B53:D53"/>
    <mergeCell ref="A58:B58"/>
    <mergeCell ref="N18:N19"/>
    <mergeCell ref="B20:D20"/>
    <mergeCell ref="B21:D21"/>
    <mergeCell ref="B23:D23"/>
    <mergeCell ref="B27:D27"/>
    <mergeCell ref="M18:M19"/>
    <mergeCell ref="B31:D31"/>
    <mergeCell ref="B17:D17"/>
    <mergeCell ref="E17:L17"/>
    <mergeCell ref="A18:A19"/>
    <mergeCell ref="B18:D19"/>
    <mergeCell ref="E18:L18"/>
    <mergeCell ref="A9:N9"/>
    <mergeCell ref="A10:N10"/>
    <mergeCell ref="A15:A16"/>
    <mergeCell ref="B15:D16"/>
    <mergeCell ref="E15:L15"/>
    <mergeCell ref="M15:M16"/>
    <mergeCell ref="N15:N16"/>
    <mergeCell ref="B7:N7"/>
    <mergeCell ref="M2:N2"/>
    <mergeCell ref="B3:N3"/>
    <mergeCell ref="B4:N4"/>
    <mergeCell ref="B5:N5"/>
    <mergeCell ref="B6:N6"/>
  </mergeCells>
  <printOptions horizontalCentered="1"/>
  <pageMargins left="0.19685039370078741" right="0.15748031496062992" top="0.31496062992125984" bottom="0.23622047244094491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topLeftCell="A4" workbookViewId="0">
      <selection activeCell="B32" sqref="B32"/>
    </sheetView>
  </sheetViews>
  <sheetFormatPr defaultColWidth="9.109375" defaultRowHeight="13.2"/>
  <cols>
    <col min="1" max="1" width="62.5546875" style="128" customWidth="1"/>
    <col min="2" max="2" width="44.109375" style="128" customWidth="1"/>
    <col min="3" max="16384" width="9.109375" style="128"/>
  </cols>
  <sheetData>
    <row r="1" spans="1:11" ht="13.8">
      <c r="A1" s="129" t="s">
        <v>627</v>
      </c>
      <c r="B1" s="126" t="s">
        <v>0</v>
      </c>
      <c r="C1" s="127"/>
      <c r="E1" s="127"/>
      <c r="F1" s="127"/>
      <c r="G1" s="129"/>
      <c r="I1" s="125"/>
      <c r="J1" s="125"/>
      <c r="K1" s="125"/>
    </row>
    <row r="2" spans="1:11" ht="13.8">
      <c r="A2" s="265" t="s">
        <v>628</v>
      </c>
      <c r="B2" s="126" t="s">
        <v>629</v>
      </c>
      <c r="C2" s="127"/>
      <c r="E2" s="127"/>
      <c r="F2" s="127"/>
      <c r="G2" s="129"/>
      <c r="I2" s="125"/>
      <c r="J2" s="125"/>
      <c r="K2" s="125"/>
    </row>
    <row r="3" spans="1:11" ht="34.5" customHeight="1">
      <c r="A3" s="266"/>
      <c r="B3" s="126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38.25" customHeight="1">
      <c r="A4" s="190" t="s">
        <v>630</v>
      </c>
      <c r="B4" s="190" t="s">
        <v>631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3.8">
      <c r="A5" s="191"/>
      <c r="B5" s="192"/>
    </row>
    <row r="6" spans="1:11" ht="13.8">
      <c r="A6" s="193"/>
      <c r="B6" s="192"/>
    </row>
    <row r="7" spans="1:11">
      <c r="A7" s="194"/>
      <c r="B7" s="192"/>
    </row>
    <row r="8" spans="1:11">
      <c r="A8" s="192"/>
      <c r="B8" s="195"/>
    </row>
    <row r="9" spans="1:11">
      <c r="A9" s="196"/>
      <c r="B9" s="192"/>
    </row>
    <row r="10" spans="1:11">
      <c r="A10" s="192"/>
      <c r="B10" s="192"/>
    </row>
    <row r="11" spans="1:11">
      <c r="A11" s="192"/>
      <c r="B11" s="192"/>
    </row>
    <row r="12" spans="1:11">
      <c r="A12" s="197"/>
      <c r="B12" s="192"/>
    </row>
    <row r="13" spans="1:11" ht="15" customHeight="1">
      <c r="A13" s="197"/>
      <c r="B13" s="192"/>
    </row>
    <row r="14" spans="1:11" ht="17.25" customHeight="1">
      <c r="A14" s="197"/>
      <c r="B14" s="192"/>
    </row>
    <row r="15" spans="1:11">
      <c r="A15" s="197"/>
      <c r="B15" s="192"/>
    </row>
    <row r="16" spans="1:11">
      <c r="A16" s="197"/>
      <c r="B16" s="192"/>
    </row>
    <row r="17" spans="1:2">
      <c r="A17" s="197"/>
      <c r="B17" s="192"/>
    </row>
    <row r="18" spans="1:2" ht="13.8">
      <c r="A18" s="198"/>
      <c r="B18" s="192"/>
    </row>
    <row r="19" spans="1:2">
      <c r="A19" s="197"/>
      <c r="B19" s="192"/>
    </row>
    <row r="20" spans="1:2">
      <c r="A20" s="197"/>
      <c r="B20" s="192"/>
    </row>
    <row r="21" spans="1:2">
      <c r="A21" s="197"/>
      <c r="B21" s="192"/>
    </row>
    <row r="22" spans="1:2" ht="17.25" customHeight="1">
      <c r="A22" s="191"/>
      <c r="B22" s="192"/>
    </row>
    <row r="23" spans="1:2">
      <c r="A23" s="197"/>
      <c r="B23" s="192"/>
    </row>
    <row r="24" spans="1:2">
      <c r="A24" s="197"/>
      <c r="B24" s="192"/>
    </row>
    <row r="25" spans="1:2">
      <c r="A25" s="197"/>
      <c r="B25" s="192"/>
    </row>
    <row r="26" spans="1:2">
      <c r="A26" s="197"/>
      <c r="B26" s="192"/>
    </row>
    <row r="27" spans="1:2">
      <c r="A27" s="197"/>
      <c r="B27" s="192"/>
    </row>
    <row r="28" spans="1:2">
      <c r="A28" s="197"/>
      <c r="B28" s="192"/>
    </row>
    <row r="30" spans="1:2" ht="13.8">
      <c r="A30" s="152" t="s">
        <v>563</v>
      </c>
      <c r="B30" s="129"/>
    </row>
    <row r="31" spans="1:2" ht="13.8">
      <c r="A31" s="129"/>
      <c r="B31" s="153"/>
    </row>
    <row r="32" spans="1:2" ht="13.8">
      <c r="B32" s="129" t="s">
        <v>564</v>
      </c>
    </row>
    <row r="33" spans="2:2">
      <c r="B33" s="153"/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 </vt:lpstr>
      <vt:lpstr>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Ajla Salihović</dc:creator>
  <cp:lastModifiedBy>Elvira Šabić</cp:lastModifiedBy>
  <dcterms:created xsi:type="dcterms:W3CDTF">2024-10-31T12:37:29Z</dcterms:created>
  <dcterms:modified xsi:type="dcterms:W3CDTF">2024-10-31T17:17:00Z</dcterms:modified>
</cp:coreProperties>
</file>